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/>
  <mc:AlternateContent xmlns:mc="http://schemas.openxmlformats.org/markup-compatibility/2006">
    <mc:Choice Requires="x15">
      <x15ac:absPath xmlns:x15ac="http://schemas.microsoft.com/office/spreadsheetml/2010/11/ac" url="D:\LAN ANH\2.NAM 2022\12.KHEN THUONG\KHEN THUONG THU KHOA TUYEN SINH NAM 2022\"/>
    </mc:Choice>
  </mc:AlternateContent>
  <xr:revisionPtr revIDLastSave="0" documentId="13_ncr:1_{621612F6-D1A3-407C-BA66-FF4850C71B3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THU KHOA" sheetId="8" r:id="rId1"/>
    <sheet name="A KHOA" sheetId="16" r:id="rId2"/>
    <sheet name="HBTN" sheetId="7" r:id="rId3"/>
  </sheets>
  <definedNames>
    <definedName name="_xlnm._FilterDatabase" localSheetId="1" hidden="1">'A KHOA'!$A$8:$K$31</definedName>
    <definedName name="_xlnm._FilterDatabase" localSheetId="2" hidden="1">HBTN!$A$8:$K$108</definedName>
    <definedName name="_xlnm._FilterDatabase" localSheetId="0" hidden="1">'THU KHOA'!$A$8:$K$31</definedName>
    <definedName name="_xlnm.Print_Area" localSheetId="1">'A KHOA'!$A$1:$K$39</definedName>
    <definedName name="_xlnm.Print_Area" localSheetId="2">HBTN!$A$1:$K$115</definedName>
    <definedName name="_xlnm.Print_Area" localSheetId="0">'THU KHOA'!$A$1:$K$39</definedName>
    <definedName name="_xlnm.Print_Titles" localSheetId="1">'A KHOA'!$8:$8</definedName>
    <definedName name="_xlnm.Print_Titles" localSheetId="2">HBTN!$8:$8</definedName>
    <definedName name="_xlnm.Print_Titles" localSheetId="0">'THU KHOA'!$8:$8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7" l="1"/>
  <c r="C39" i="7"/>
  <c r="C24" i="16"/>
  <c r="C16" i="16"/>
  <c r="J23" i="16"/>
  <c r="J15" i="16"/>
  <c r="C30" i="16" l="1"/>
  <c r="J29" i="16"/>
  <c r="J27" i="16"/>
  <c r="J21" i="16"/>
  <c r="J24" i="16" s="1"/>
  <c r="J19" i="16"/>
  <c r="J13" i="16"/>
  <c r="J11" i="16"/>
  <c r="J30" i="8"/>
  <c r="C30" i="8"/>
  <c r="J24" i="8"/>
  <c r="J16" i="8"/>
  <c r="J30" i="16" l="1"/>
  <c r="J16" i="16"/>
  <c r="J31" i="16"/>
  <c r="C31" i="16"/>
  <c r="J54" i="7"/>
  <c r="J53" i="7"/>
  <c r="J52" i="7"/>
  <c r="J51" i="7"/>
  <c r="J50" i="7"/>
  <c r="J49" i="7"/>
  <c r="J37" i="7"/>
  <c r="J36" i="7"/>
  <c r="J35" i="7"/>
  <c r="J34" i="7"/>
  <c r="J33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0" i="7"/>
  <c r="J59" i="7"/>
  <c r="J58" i="7"/>
  <c r="J57" i="7"/>
  <c r="J56" i="7"/>
  <c r="J55" i="7"/>
  <c r="J48" i="7"/>
  <c r="J47" i="7"/>
  <c r="J46" i="7"/>
  <c r="J45" i="7"/>
  <c r="J44" i="7"/>
  <c r="J43" i="7"/>
  <c r="J42" i="7"/>
  <c r="J41" i="7"/>
  <c r="J38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5" i="7" l="1"/>
  <c r="J106" i="7" s="1"/>
  <c r="J89" i="7"/>
  <c r="J61" i="7"/>
  <c r="A23" i="8" l="1"/>
  <c r="C24" i="8" s="1"/>
  <c r="A15" i="8"/>
  <c r="C16" i="8" s="1"/>
  <c r="A66" i="7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C89" i="7" s="1"/>
  <c r="A92" i="7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C105" i="7" s="1"/>
  <c r="A42" i="7"/>
  <c r="A43" i="7" s="1"/>
  <c r="A44" i="7" s="1"/>
  <c r="A45" i="7" s="1"/>
  <c r="A46" i="7" s="1"/>
  <c r="A47" i="7" s="1"/>
  <c r="A48" i="7" s="1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J31" i="8" l="1"/>
  <c r="A49" i="7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C61" i="7" s="1"/>
  <c r="A33" i="7"/>
  <c r="A34" i="7" s="1"/>
  <c r="A35" i="7" s="1"/>
  <c r="C106" i="7"/>
  <c r="A36" i="7" l="1"/>
  <c r="A37" i="7" s="1"/>
  <c r="A38" i="7" s="1"/>
  <c r="C62" i="7" s="1"/>
  <c r="C107" i="7" s="1"/>
  <c r="J62" i="7"/>
  <c r="C31" i="8"/>
  <c r="I107" i="7" l="1"/>
</calcChain>
</file>

<file path=xl/sharedStrings.xml><?xml version="1.0" encoding="utf-8"?>
<sst xmlns="http://schemas.openxmlformats.org/spreadsheetml/2006/main" count="765" uniqueCount="368">
  <si>
    <t>MSSV</t>
  </si>
  <si>
    <t>BỘ TÀI CHÍNH</t>
  </si>
  <si>
    <t>CỘNG HÒA XÃ HỘI CHỦ NGHĨA VIỆT NAM</t>
  </si>
  <si>
    <t>TRƯỜNG ĐẠI HỌC TÀI CHÍNH - MARKETING</t>
  </si>
  <si>
    <t>STT</t>
  </si>
  <si>
    <t>ThS. Nguyễn Thanh Hải</t>
  </si>
  <si>
    <t>Danh hiệu</t>
  </si>
  <si>
    <t>Độc lập - Tự do - Hạnh phúc</t>
  </si>
  <si>
    <t>Họ</t>
  </si>
  <si>
    <t>Tên</t>
  </si>
  <si>
    <t>Lớp SV</t>
  </si>
  <si>
    <t>Khoa/Viện</t>
  </si>
  <si>
    <t xml:space="preserve">Điểm xét Học bổng
(Không cộng điểm ưu tiên) </t>
  </si>
  <si>
    <t xml:space="preserve">Mức học bổng (% học phí) </t>
  </si>
  <si>
    <t>Thủ Khoa</t>
  </si>
  <si>
    <t>Á Khoa</t>
  </si>
  <si>
    <t xml:space="preserve">Cộng: </t>
  </si>
  <si>
    <t xml:space="preserve">Sinh viên </t>
  </si>
  <si>
    <t xml:space="preserve">Cộng (I): </t>
  </si>
  <si>
    <t>II. HÌNH THỨC XÉT KẾT QUẢ HỌC TẬP THPT (Học bạ THPT)</t>
  </si>
  <si>
    <t xml:space="preserve">Cộng (II): </t>
  </si>
  <si>
    <t>III. HÌNH THỨC XÉT KẾT QUẢ KỲ THI ĐÁNH GIÁ NĂNG LỰC DO ĐẠI HỌC QUỐC GIA TỔ CHỨC</t>
  </si>
  <si>
    <t xml:space="preserve">Cộng (III): </t>
  </si>
  <si>
    <t>NGƯỜI LẬP</t>
  </si>
  <si>
    <t>Thái T. Lan Anh</t>
  </si>
  <si>
    <t>HB Tài năng</t>
  </si>
  <si>
    <t>Cộng (I)</t>
  </si>
  <si>
    <t>Cộng (II)</t>
  </si>
  <si>
    <t>Tổng cộng:</t>
  </si>
  <si>
    <t>TS. Huỳnh Thế Nguyễn</t>
  </si>
  <si>
    <t xml:space="preserve">Số tiền (đ) </t>
  </si>
  <si>
    <t xml:space="preserve">I. HÌNH THỨC XÉT KẾT QUẢ THI THPT </t>
  </si>
  <si>
    <t>2. Chương trình chất lượng cao</t>
  </si>
  <si>
    <t>Số Tài khoản</t>
  </si>
  <si>
    <t>Ngân hàng</t>
  </si>
  <si>
    <t>3. Chương trình chất lượng cao tiếng Anh toàn phần</t>
  </si>
  <si>
    <t xml:space="preserve">Chi nhánh </t>
  </si>
  <si>
    <t xml:space="preserve">Tổng cộng: </t>
  </si>
  <si>
    <t>TRƯỞNG PHÒNG CTSV</t>
  </si>
  <si>
    <t>TRƯỞNG PHÒNG QLĐT</t>
  </si>
  <si>
    <t>TRƯỞNG PHÒNG KHTC</t>
  </si>
  <si>
    <t>TRONG KỲ TUYỂN SINH ĐẠI HỌC HÌNH THỨC CHÍNH QUY NĂM 2022</t>
  </si>
  <si>
    <t>(Kèm theo Quyết định số       /QĐ-ĐHTCM ngày    / 10 /2022)</t>
  </si>
  <si>
    <t>2221001341</t>
  </si>
  <si>
    <t>Nguyễn Tô Phương</t>
  </si>
  <si>
    <t>Nghi</t>
  </si>
  <si>
    <t>22DMA03</t>
  </si>
  <si>
    <t>Khoa Marketing</t>
  </si>
  <si>
    <t>2221001256</t>
  </si>
  <si>
    <t>Phạm Tâm</t>
  </si>
  <si>
    <t>Đoan</t>
  </si>
  <si>
    <t>22DMA02</t>
  </si>
  <si>
    <t>2221001352</t>
  </si>
  <si>
    <t>Trần Thị Thanh</t>
  </si>
  <si>
    <t>Nguyệt</t>
  </si>
  <si>
    <t>2221002291</t>
  </si>
  <si>
    <t>Ngô Tuyết</t>
  </si>
  <si>
    <t>Nhi</t>
  </si>
  <si>
    <t>22DKQ04</t>
  </si>
  <si>
    <t>Khoa Thương mại</t>
  </si>
  <si>
    <t>2221002266</t>
  </si>
  <si>
    <t>Nguyễn Hằng</t>
  </si>
  <si>
    <t>Nga</t>
  </si>
  <si>
    <t>2221001314</t>
  </si>
  <si>
    <t>Tăng Thùy</t>
  </si>
  <si>
    <t>Linh</t>
  </si>
  <si>
    <t>22DMA01</t>
  </si>
  <si>
    <t>2221001355</t>
  </si>
  <si>
    <t>Trần Anh</t>
  </si>
  <si>
    <t>Nhật</t>
  </si>
  <si>
    <t>2221001363</t>
  </si>
  <si>
    <t>Võ Thị Phương</t>
  </si>
  <si>
    <t>2221002300</t>
  </si>
  <si>
    <t>Cao Tấn</t>
  </si>
  <si>
    <t>Phát</t>
  </si>
  <si>
    <t>22DKQ02</t>
  </si>
  <si>
    <t>2221001379</t>
  </si>
  <si>
    <t>Phòng Thành</t>
  </si>
  <si>
    <t>22DMA04</t>
  </si>
  <si>
    <t>2221001402</t>
  </si>
  <si>
    <t>Nguyễn Thị Ngân</t>
  </si>
  <si>
    <t>Thảo</t>
  </si>
  <si>
    <t>2221001245</t>
  </si>
  <si>
    <t>Lê Ngọc Hạ</t>
  </si>
  <si>
    <t>Châu</t>
  </si>
  <si>
    <t>2221001253</t>
  </si>
  <si>
    <t>Lê Thị Huyền</t>
  </si>
  <si>
    <t>Diệu</t>
  </si>
  <si>
    <t>2221001310</t>
  </si>
  <si>
    <t>Nguyễn Đặng Thái</t>
  </si>
  <si>
    <t>2221002338</t>
  </si>
  <si>
    <t>2221000003</t>
  </si>
  <si>
    <t>Phạm Ngọc Thảo</t>
  </si>
  <si>
    <t>An</t>
  </si>
  <si>
    <t>22DTA01</t>
  </si>
  <si>
    <t>Khoa Ngoại ngữ</t>
  </si>
  <si>
    <t>2221001261</t>
  </si>
  <si>
    <t>Võ Nhật</t>
  </si>
  <si>
    <t>Duy</t>
  </si>
  <si>
    <t>2221001263</t>
  </si>
  <si>
    <t>Nguyễn Kỳ</t>
  </si>
  <si>
    <t>Duyên</t>
  </si>
  <si>
    <t>2221001406</t>
  </si>
  <si>
    <t>Nguyễn Châu</t>
  </si>
  <si>
    <t>Thi</t>
  </si>
  <si>
    <t>2221001415</t>
  </si>
  <si>
    <t>Trần Thị Kim</t>
  </si>
  <si>
    <t>Thơm</t>
  </si>
  <si>
    <t>2221001419</t>
  </si>
  <si>
    <t>Hồ Thị Anh</t>
  </si>
  <si>
    <t>Thư</t>
  </si>
  <si>
    <t>2221001422</t>
  </si>
  <si>
    <t>Nguyễn Lê Anh</t>
  </si>
  <si>
    <t>2221002281</t>
  </si>
  <si>
    <t>Nguyễn Phương</t>
  </si>
  <si>
    <t>Ngọc</t>
  </si>
  <si>
    <t>22DKQ01</t>
  </si>
  <si>
    <t>2221001246</t>
  </si>
  <si>
    <t>Ngô Thị Quỳnh</t>
  </si>
  <si>
    <t>2221001289</t>
  </si>
  <si>
    <t>Hoàng Văn</t>
  </si>
  <si>
    <t>Hướng</t>
  </si>
  <si>
    <t>2221001304</t>
  </si>
  <si>
    <t>Nguyễn Ngọc</t>
  </si>
  <si>
    <t>Lan</t>
  </si>
  <si>
    <t>2221001321</t>
  </si>
  <si>
    <t>Trần Đức</t>
  </si>
  <si>
    <t>Lộc</t>
  </si>
  <si>
    <t>2221001394</t>
  </si>
  <si>
    <t>Lê Nguyên Anh</t>
  </si>
  <si>
    <t>Tài</t>
  </si>
  <si>
    <t>2221001441</t>
  </si>
  <si>
    <t>Bùi Thị Huyền</t>
  </si>
  <si>
    <t>Trang</t>
  </si>
  <si>
    <t>2221002401</t>
  </si>
  <si>
    <t>Nguyễn Thị</t>
  </si>
  <si>
    <t>Vinh</t>
  </si>
  <si>
    <t>22DKQ05</t>
  </si>
  <si>
    <t>2221001816</t>
  </si>
  <si>
    <t>Lê Thị Anh</t>
  </si>
  <si>
    <t>CLC_22DMC07</t>
  </si>
  <si>
    <t>2221001327</t>
  </si>
  <si>
    <t>Lưu Đức</t>
  </si>
  <si>
    <t>Mạnh</t>
  </si>
  <si>
    <t>CLC_22DMC01</t>
  </si>
  <si>
    <t>2221001442</t>
  </si>
  <si>
    <t>Cao Ngọc Thùy</t>
  </si>
  <si>
    <t>CLC_22DMA04</t>
  </si>
  <si>
    <t>2221001579</t>
  </si>
  <si>
    <t>Dương Đình</t>
  </si>
  <si>
    <t>Hậu</t>
  </si>
  <si>
    <t>CLC_22DMA01</t>
  </si>
  <si>
    <t>2221001897</t>
  </si>
  <si>
    <t>Phan Đặng Thế</t>
  </si>
  <si>
    <t>Vũ</t>
  </si>
  <si>
    <t>CLC_22DMC06</t>
  </si>
  <si>
    <t>2221001286</t>
  </si>
  <si>
    <t>Huỳnh Thu</t>
  </si>
  <si>
    <t>Hương</t>
  </si>
  <si>
    <t>2221001760</t>
  </si>
  <si>
    <t>Phạm Thị Mai</t>
  </si>
  <si>
    <t>Phương</t>
  </si>
  <si>
    <t>CLC_22DMA03</t>
  </si>
  <si>
    <t>2221002761</t>
  </si>
  <si>
    <t>Phan Lê Ngọc</t>
  </si>
  <si>
    <t>CLC_22DTM10</t>
  </si>
  <si>
    <t>2221001609</t>
  </si>
  <si>
    <t>Lê Hoàng Mai</t>
  </si>
  <si>
    <t>Khanh</t>
  </si>
  <si>
    <t>2221001835</t>
  </si>
  <si>
    <t>Nguyễn Lê Thúy</t>
  </si>
  <si>
    <t>Tiên</t>
  </si>
  <si>
    <t>2221003997</t>
  </si>
  <si>
    <t>Hiền</t>
  </si>
  <si>
    <t>CLC_22DKT01</t>
  </si>
  <si>
    <t>Khoa Kế toán - Kiểm toán</t>
  </si>
  <si>
    <t>2221001431</t>
  </si>
  <si>
    <t>Cù Thị Anh</t>
  </si>
  <si>
    <t>Thy</t>
  </si>
  <si>
    <t>CLC_22DMC02</t>
  </si>
  <si>
    <t>2221001535</t>
  </si>
  <si>
    <t>Nguyễn Quốc</t>
  </si>
  <si>
    <t>Danh</t>
  </si>
  <si>
    <t>2221001620</t>
  </si>
  <si>
    <t>Lê Nguyễn Thanh</t>
  </si>
  <si>
    <t>Lam</t>
  </si>
  <si>
    <t>2221001747</t>
  </si>
  <si>
    <t>Tạ Tấn</t>
  </si>
  <si>
    <t>Phong</t>
  </si>
  <si>
    <t>2221002634</t>
  </si>
  <si>
    <t>Nguyễn Ngọc Uyên</t>
  </si>
  <si>
    <t>CLC_22DTM07</t>
  </si>
  <si>
    <t>2221001532</t>
  </si>
  <si>
    <t>Trần Quang</t>
  </si>
  <si>
    <t>Đăng</t>
  </si>
  <si>
    <t>CLC_22DMC03</t>
  </si>
  <si>
    <t>2221001587</t>
  </si>
  <si>
    <t>Phạm Văn</t>
  </si>
  <si>
    <t>Hoàng</t>
  </si>
  <si>
    <t>CLC_22DMC05</t>
  </si>
  <si>
    <t>2221001727</t>
  </si>
  <si>
    <t>Trương Yến</t>
  </si>
  <si>
    <t>2221002127</t>
  </si>
  <si>
    <t>Phan Lưu Khánh</t>
  </si>
  <si>
    <t>Thuyên</t>
  </si>
  <si>
    <t>CLC_22DKB01</t>
  </si>
  <si>
    <t>Khoa Thẩm định giá - Kinh doanh bất động sản</t>
  </si>
  <si>
    <t>2221002229</t>
  </si>
  <si>
    <t>Lê Ngọc Yến</t>
  </si>
  <si>
    <t>Khoa</t>
  </si>
  <si>
    <t>CLC_22DTM11</t>
  </si>
  <si>
    <t>2221003832</t>
  </si>
  <si>
    <t>Châu Tấn</t>
  </si>
  <si>
    <t>CLC_22DKT04</t>
  </si>
  <si>
    <t>2221001732</t>
  </si>
  <si>
    <t>Bùi Ngọc</t>
  </si>
  <si>
    <t>Như</t>
  </si>
  <si>
    <t>IP_22DMA01</t>
  </si>
  <si>
    <t>Viện Đào tạo Quốc tế</t>
  </si>
  <si>
    <t>2221002286</t>
  </si>
  <si>
    <t>Phạm Thị Tú</t>
  </si>
  <si>
    <t>Nguyên</t>
  </si>
  <si>
    <t>22DKQ03</t>
  </si>
  <si>
    <t>2221001472</t>
  </si>
  <si>
    <t>Tăng Lê Phương</t>
  </si>
  <si>
    <t>Vy</t>
  </si>
  <si>
    <t>22DMA05</t>
  </si>
  <si>
    <t>2221001271</t>
  </si>
  <si>
    <t>Huỳnh Ngọc</t>
  </si>
  <si>
    <t>Hân</t>
  </si>
  <si>
    <t>2221002221</t>
  </si>
  <si>
    <t>Đinh Thị Ngọc</t>
  </si>
  <si>
    <t>Huyền</t>
  </si>
  <si>
    <t>2221001262</t>
  </si>
  <si>
    <t>Lê Thị Thúy</t>
  </si>
  <si>
    <t>2221001282</t>
  </si>
  <si>
    <t>Nguyễn Trung</t>
  </si>
  <si>
    <t>Hiếu</t>
  </si>
  <si>
    <t>2221002173</t>
  </si>
  <si>
    <t>Nguyễn Minh</t>
  </si>
  <si>
    <t>Du</t>
  </si>
  <si>
    <t>2221001467</t>
  </si>
  <si>
    <t>Nguyễn Thành</t>
  </si>
  <si>
    <t>2221001358</t>
  </si>
  <si>
    <t>Lưu Thị Thảo</t>
  </si>
  <si>
    <t>2221002234</t>
  </si>
  <si>
    <t>Trần Khiết</t>
  </si>
  <si>
    <t>2221001277</t>
  </si>
  <si>
    <t>Lê Văn</t>
  </si>
  <si>
    <t>Hiến</t>
  </si>
  <si>
    <t>2221001417</t>
  </si>
  <si>
    <t>Cao Huỳnh Minh</t>
  </si>
  <si>
    <t>2221001457</t>
  </si>
  <si>
    <t>Bùi Thanh</t>
  </si>
  <si>
    <t>Tùng</t>
  </si>
  <si>
    <t>2221001477</t>
  </si>
  <si>
    <t>Lê Thị Mỹ</t>
  </si>
  <si>
    <t>Xuyên</t>
  </si>
  <si>
    <t>2221001298</t>
  </si>
  <si>
    <t>Nguyễn Văn</t>
  </si>
  <si>
    <t>Khởi</t>
  </si>
  <si>
    <t>2221002369</t>
  </si>
  <si>
    <t>Tôn Đặng Huyền</t>
  </si>
  <si>
    <t>Trâm</t>
  </si>
  <si>
    <t>2221001386</t>
  </si>
  <si>
    <t>Đỗ Thị Diễm</t>
  </si>
  <si>
    <t>Quỳnh</t>
  </si>
  <si>
    <t>2221003376</t>
  </si>
  <si>
    <t>Trần Bùi Anh</t>
  </si>
  <si>
    <t>22DTC06</t>
  </si>
  <si>
    <t>Khoa Tài chính - Ngân hàng</t>
  </si>
  <si>
    <t>2221001300</t>
  </si>
  <si>
    <t>Đào Văn</t>
  </si>
  <si>
    <t>Kiệt</t>
  </si>
  <si>
    <t>2221001350</t>
  </si>
  <si>
    <t>Nguyễn</t>
  </si>
  <si>
    <t>2221001387</t>
  </si>
  <si>
    <t>Nguyễn Thị Diễm</t>
  </si>
  <si>
    <t>2221000485</t>
  </si>
  <si>
    <t>Nguyễn Kim</t>
  </si>
  <si>
    <t>22DQT01</t>
  </si>
  <si>
    <t>Khoa Quản trị kinh doanh</t>
  </si>
  <si>
    <t>2221001280</t>
  </si>
  <si>
    <t>Trần Thị Thu</t>
  </si>
  <si>
    <t>2221001284</t>
  </si>
  <si>
    <t>Đỗ Thái</t>
  </si>
  <si>
    <t>Hòa</t>
  </si>
  <si>
    <t>2221001311</t>
  </si>
  <si>
    <t>Nguyễn Phan Trúc</t>
  </si>
  <si>
    <t>2221001334</t>
  </si>
  <si>
    <t>Trần Khắc</t>
  </si>
  <si>
    <t>Nam</t>
  </si>
  <si>
    <t>2221002540</t>
  </si>
  <si>
    <t>Lê Minh Quốc</t>
  </si>
  <si>
    <t>Khánh</t>
  </si>
  <si>
    <t>CLC_22DTM02</t>
  </si>
  <si>
    <t>2221001460</t>
  </si>
  <si>
    <t>Nguyễn Ngọc Tường</t>
  </si>
  <si>
    <t>Uyên</t>
  </si>
  <si>
    <t>2221001562</t>
  </si>
  <si>
    <t>Bành Gia</t>
  </si>
  <si>
    <t>CLC_22DMA02</t>
  </si>
  <si>
    <t>2221003979</t>
  </si>
  <si>
    <t>Nguyễn Tấn</t>
  </si>
  <si>
    <t>Bảo</t>
  </si>
  <si>
    <t>2221001236</t>
  </si>
  <si>
    <t>Anh</t>
  </si>
  <si>
    <t>2221001746</t>
  </si>
  <si>
    <t>Nguyễn Gia</t>
  </si>
  <si>
    <t>2221001881</t>
  </si>
  <si>
    <t>Huỳnh Ngọc Thanh</t>
  </si>
  <si>
    <t>Vân</t>
  </si>
  <si>
    <t>2221001898</t>
  </si>
  <si>
    <t>Đào Ngọc</t>
  </si>
  <si>
    <t>Vượng</t>
  </si>
  <si>
    <t>2221002542</t>
  </si>
  <si>
    <t>Nguyễn Thị Ngọc</t>
  </si>
  <si>
    <t>CLC_22DTM08</t>
  </si>
  <si>
    <t>2221000746</t>
  </si>
  <si>
    <t>Nguyễn Thị Quỳnh</t>
  </si>
  <si>
    <t>2221001360</t>
  </si>
  <si>
    <t>Nguyễn Yến</t>
  </si>
  <si>
    <t>2221001749</t>
  </si>
  <si>
    <t>Lê Trần Kim</t>
  </si>
  <si>
    <t>Phúc</t>
  </si>
  <si>
    <t>2221002404</t>
  </si>
  <si>
    <t>Nguyễn Ngọc Bảo</t>
  </si>
  <si>
    <t>2221002494</t>
  </si>
  <si>
    <t>Nguyễn Thị Khả</t>
  </si>
  <si>
    <t>CLC_22DTM05</t>
  </si>
  <si>
    <t>2221002599</t>
  </si>
  <si>
    <t>Nguyễn Thị Kim</t>
  </si>
  <si>
    <t>Ngân</t>
  </si>
  <si>
    <t>2221002768</t>
  </si>
  <si>
    <t>Trọng</t>
  </si>
  <si>
    <t>CLC_22DTM06</t>
  </si>
  <si>
    <t>2221001726</t>
  </si>
  <si>
    <t>Trần Thanh Yến</t>
  </si>
  <si>
    <t>2221001278</t>
  </si>
  <si>
    <t>Trần Ngọc</t>
  </si>
  <si>
    <t>2221002176</t>
  </si>
  <si>
    <t>Nguyễn Thị Hoàng</t>
  </si>
  <si>
    <t>Dung</t>
  </si>
  <si>
    <t>897</t>
  </si>
  <si>
    <t>895</t>
  </si>
  <si>
    <t>871</t>
  </si>
  <si>
    <t>2221001449</t>
  </si>
  <si>
    <t>Hà Tố</t>
  </si>
  <si>
    <t>Trinh</t>
  </si>
  <si>
    <t>2221001688</t>
  </si>
  <si>
    <t>Trần Lâm Bảo</t>
  </si>
  <si>
    <t>886</t>
  </si>
  <si>
    <t>TS. Hoàng Thái Hưng</t>
  </si>
  <si>
    <t>HIỆU TRƯỞNG</t>
  </si>
  <si>
    <t>Một trăm năm mươi sáu triệu đồng chẵn./.</t>
  </si>
  <si>
    <t>1. Chương trình chuẩn-Đặc thù</t>
  </si>
  <si>
    <t>2221001928</t>
  </si>
  <si>
    <t>Vũ Trần Uyên</t>
  </si>
  <si>
    <t>Chi</t>
  </si>
  <si>
    <t>25.65</t>
  </si>
  <si>
    <t>2221001929</t>
  </si>
  <si>
    <t>Quách Thị Thùy</t>
  </si>
  <si>
    <t>Dương</t>
  </si>
  <si>
    <t>Một trăm hai mươi bốn triệu tám trăm ngàn đồng chẵn./.</t>
  </si>
  <si>
    <t>Một tỷ một trăm bảy mươi ba triệu chín trăm ngàn đồng chẵn./.</t>
  </si>
  <si>
    <t xml:space="preserve">DANH SÁCH DỰ KIẾN SINH VIÊN ĐẠT THỦ KHOA </t>
  </si>
  <si>
    <t xml:space="preserve">DANH SÁCH DỰ KIẾN SINH VIÊN ĐẠT Á KHOA </t>
  </si>
  <si>
    <t xml:space="preserve">DANH SÁCH DỰ KIẾN SINH VIÊN ĐẠT ĐIỂM CAO ĐƯỢC CẤP HỌC BỔNG TÀI NĂNG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</si>
</sst>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i/>
      <sz val="13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.5"/>
      <name val="Times New Roman"/>
      <family val="1"/>
    </font>
    <font>
      <b/>
      <sz val="14.5"/>
      <color theme="1"/>
      <name val="Times New Roman"/>
      <family val="1"/>
    </font>
    <font>
      <i/>
      <sz val="14.5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2.5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name val="Times New Roman"/>
      <family val="1"/>
    </font>
    <font>
      <b/>
      <sz val="13.5"/>
      <color theme="1"/>
      <name val="Times New Roman"/>
      <family val="1"/>
    </font>
    <font>
      <sz val="13.5"/>
      <color theme="1"/>
      <name val="Calibri"/>
      <family val="2"/>
      <scheme val="minor"/>
    </font>
    <font>
      <b/>
      <sz val="12.5"/>
      <name val="Times New Roman"/>
      <family val="1"/>
    </font>
    <font>
      <i/>
      <sz val="13"/>
      <color theme="1"/>
      <name val="Times New Roman"/>
      <family val="1"/>
    </font>
    <font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165" fontId="6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164" fontId="5" fillId="2" borderId="0" xfId="1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165" fontId="8" fillId="2" borderId="0" xfId="1" quotePrefix="1" applyNumberFormat="1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left"/>
    </xf>
    <xf numFmtId="165" fontId="0" fillId="2" borderId="0" xfId="0" applyNumberFormat="1" applyFill="1" applyAlignment="1">
      <alignment horizontal="center"/>
    </xf>
    <xf numFmtId="49" fontId="19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49" fontId="5" fillId="2" borderId="2" xfId="0" applyNumberFormat="1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9" fontId="5" fillId="2" borderId="1" xfId="2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4" fontId="8" fillId="2" borderId="1" xfId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165" fontId="8" fillId="2" borderId="1" xfId="1" quotePrefix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2" xfId="1" quotePrefix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65" fontId="19" fillId="2" borderId="1" xfId="1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165" fontId="5" fillId="2" borderId="1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2" fontId="19" fillId="2" borderId="1" xfId="1" applyNumberFormat="1" applyFont="1" applyFill="1" applyBorder="1" applyAlignment="1">
      <alignment horizontal="center" vertical="center"/>
    </xf>
    <xf numFmtId="2" fontId="20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164" fontId="10" fillId="2" borderId="0" xfId="1" applyFont="1" applyFill="1" applyAlignment="1">
      <alignment horizontal="center"/>
    </xf>
    <xf numFmtId="0" fontId="21" fillId="2" borderId="0" xfId="0" applyFont="1" applyFill="1"/>
    <xf numFmtId="0" fontId="10" fillId="2" borderId="0" xfId="0" applyFont="1" applyFill="1"/>
    <xf numFmtId="0" fontId="16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3" fillId="2" borderId="0" xfId="0" applyFont="1" applyFill="1"/>
    <xf numFmtId="0" fontId="20" fillId="2" borderId="0" xfId="0" applyFont="1" applyFill="1"/>
    <xf numFmtId="0" fontId="23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left" vertical="center"/>
    </xf>
    <xf numFmtId="9" fontId="5" fillId="2" borderId="1" xfId="0" applyNumberFormat="1" applyFont="1" applyFill="1" applyBorder="1" applyAlignment="1">
      <alignment horizontal="center" vertical="center"/>
    </xf>
    <xf numFmtId="0" fontId="26" fillId="2" borderId="0" xfId="0" applyFont="1" applyFill="1"/>
    <xf numFmtId="0" fontId="3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0" fillId="4" borderId="0" xfId="0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/>
    </xf>
    <xf numFmtId="164" fontId="17" fillId="2" borderId="0" xfId="1" applyFont="1" applyFill="1" applyAlignment="1">
      <alignment horizontal="center"/>
    </xf>
    <xf numFmtId="165" fontId="8" fillId="2" borderId="2" xfId="1" quotePrefix="1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2" xfId="1" quotePrefix="1" applyNumberFormat="1" applyFont="1" applyFill="1" applyBorder="1" applyAlignment="1">
      <alignment horizontal="center" vertical="center"/>
    </xf>
    <xf numFmtId="165" fontId="5" fillId="2" borderId="2" xfId="1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 vertical="center"/>
    </xf>
    <xf numFmtId="165" fontId="25" fillId="2" borderId="0" xfId="1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165" fontId="11" fillId="2" borderId="0" xfId="1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7" fillId="2" borderId="0" xfId="1" applyNumberFormat="1" applyFont="1" applyFill="1" applyAlignment="1">
      <alignment horizontal="right"/>
    </xf>
    <xf numFmtId="165" fontId="8" fillId="2" borderId="2" xfId="1" quotePrefix="1" applyNumberFormat="1" applyFont="1" applyFill="1" applyBorder="1" applyAlignment="1">
      <alignment horizontal="center" vertical="center"/>
    </xf>
    <xf numFmtId="165" fontId="8" fillId="2" borderId="3" xfId="1" quotePrefix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2</xdr:row>
      <xdr:rowOff>0</xdr:rowOff>
    </xdr:from>
    <xdr:to>
      <xdr:col>2</xdr:col>
      <xdr:colOff>1276350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68C939C-5786-4D68-885C-FAE8B6A00E9C}"/>
            </a:ext>
          </a:extLst>
        </xdr:cNvPr>
        <xdr:cNvCxnSpPr/>
      </xdr:nvCxnSpPr>
      <xdr:spPr>
        <a:xfrm>
          <a:off x="1714500" y="447675"/>
          <a:ext cx="876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361950</xdr:colOff>
      <xdr:row>1</xdr:row>
      <xdr:rowOff>229518</xdr:rowOff>
    </xdr:from>
    <xdr:to>
      <xdr:col>10</xdr:col>
      <xdr:colOff>0</xdr:colOff>
      <xdr:row>1</xdr:row>
      <xdr:rowOff>229518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9710F2C-9259-4A05-82FF-74CF30F97EA5}"/>
            </a:ext>
          </a:extLst>
        </xdr:cNvPr>
        <xdr:cNvCxnSpPr/>
      </xdr:nvCxnSpPr>
      <xdr:spPr>
        <a:xfrm>
          <a:off x="6096000" y="439068"/>
          <a:ext cx="194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2</xdr:row>
      <xdr:rowOff>0</xdr:rowOff>
    </xdr:from>
    <xdr:to>
      <xdr:col>2</xdr:col>
      <xdr:colOff>1181100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63D9856-6C04-413B-9CE2-2ACBF39E9925}"/>
            </a:ext>
          </a:extLst>
        </xdr:cNvPr>
        <xdr:cNvCxnSpPr/>
      </xdr:nvCxnSpPr>
      <xdr:spPr>
        <a:xfrm>
          <a:off x="1619250" y="447675"/>
          <a:ext cx="876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361950</xdr:colOff>
      <xdr:row>1</xdr:row>
      <xdr:rowOff>229518</xdr:rowOff>
    </xdr:from>
    <xdr:to>
      <xdr:col>10</xdr:col>
      <xdr:colOff>0</xdr:colOff>
      <xdr:row>1</xdr:row>
      <xdr:rowOff>229518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46B774-80B6-4339-8A30-D002C7A5A39C}"/>
            </a:ext>
          </a:extLst>
        </xdr:cNvPr>
        <xdr:cNvCxnSpPr/>
      </xdr:nvCxnSpPr>
      <xdr:spPr>
        <a:xfrm>
          <a:off x="6257925" y="439068"/>
          <a:ext cx="2114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355897</xdr:colOff>
      <xdr:row>2</xdr:row>
      <xdr:rowOff>0</xdr:rowOff>
    </xdr:from>
    <xdr:to>
      <xdr:col>2</xdr:col>
      <xdr:colOff>1327247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702A20D-67AA-4B7E-9588-299EDFC6265A}"/>
            </a:ext>
          </a:extLst>
        </xdr:cNvPr>
        <xdr:cNvCxnSpPr/>
      </xdr:nvCxnSpPr>
      <xdr:spPr>
        <a:xfrm>
          <a:off x="1575097" y="447675"/>
          <a:ext cx="971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178927</xdr:colOff>
      <xdr:row>2</xdr:row>
      <xdr:rowOff>19968</xdr:rowOff>
    </xdr:from>
    <xdr:to>
      <xdr:col>9</xdr:col>
      <xdr:colOff>981075</xdr:colOff>
      <xdr:row>2</xdr:row>
      <xdr:rowOff>19968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28E8C52-E1FC-4878-8DA6-79EE7AA7594C}"/>
            </a:ext>
          </a:extLst>
        </xdr:cNvPr>
        <xdr:cNvCxnSpPr/>
      </xdr:nvCxnSpPr>
      <xdr:spPr>
        <a:xfrm>
          <a:off x="6341602" y="467643"/>
          <a:ext cx="204039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3C29-AF1E-4880-A76D-D21061D1A010}">
  <sheetPr>
    <tabColor rgb="FFFFFF00"/>
  </sheetPr>
  <dimension ref="A1:M39"/>
  <sheetViews>
    <sheetView zoomScaleNormal="100" workbookViewId="0">
      <selection activeCell="A4" sqref="A4:K4"/>
    </sheetView>
  </sheetViews>
  <sheetFormatPr defaultRowHeight="15" x14ac:dyDescent="0.25"/>
  <cols>
    <col min="1" max="1" width="5.140625" style="20" customWidth="1"/>
    <col min="2" max="2" width="14.5703125" style="27" customWidth="1"/>
    <col min="3" max="3" width="21.28515625" style="27" customWidth="1"/>
    <col min="4" max="4" width="9.7109375" style="27" customWidth="1"/>
    <col min="5" max="5" width="13.28515625" style="27" bestFit="1" customWidth="1"/>
    <col min="6" max="6" width="15.5703125" style="27" customWidth="1"/>
    <col min="7" max="7" width="8.85546875" style="27" customWidth="1"/>
    <col min="8" max="8" width="10.7109375" style="27" customWidth="1"/>
    <col min="9" max="9" width="9.5703125" style="27" customWidth="1"/>
    <col min="10" max="10" width="16.85546875" style="27" customWidth="1"/>
    <col min="11" max="11" width="15" style="71" customWidth="1"/>
    <col min="12" max="16384" width="9.140625" style="27"/>
  </cols>
  <sheetData>
    <row r="1" spans="1:13" ht="16.5" x14ac:dyDescent="0.25">
      <c r="A1" s="114" t="s">
        <v>1</v>
      </c>
      <c r="B1" s="114"/>
      <c r="C1" s="114"/>
      <c r="D1" s="114"/>
      <c r="E1" s="114"/>
      <c r="F1" s="19"/>
      <c r="G1" s="115" t="s">
        <v>2</v>
      </c>
      <c r="H1" s="115"/>
      <c r="I1" s="115"/>
      <c r="J1" s="115"/>
      <c r="K1" s="115"/>
    </row>
    <row r="2" spans="1:13" ht="18.75" x14ac:dyDescent="0.3">
      <c r="A2" s="116" t="s">
        <v>3</v>
      </c>
      <c r="B2" s="116"/>
      <c r="C2" s="116"/>
      <c r="D2" s="116"/>
      <c r="E2" s="116"/>
      <c r="F2" s="19"/>
      <c r="G2" s="117" t="s">
        <v>7</v>
      </c>
      <c r="H2" s="117"/>
      <c r="I2" s="117"/>
      <c r="J2" s="117"/>
      <c r="K2" s="117"/>
    </row>
    <row r="3" spans="1:13" ht="15.75" x14ac:dyDescent="0.25">
      <c r="A3" s="91"/>
      <c r="B3" s="90"/>
      <c r="C3" s="65"/>
      <c r="D3" s="91"/>
      <c r="E3" s="18"/>
      <c r="F3" s="90"/>
      <c r="G3" s="66"/>
      <c r="H3" s="68"/>
      <c r="I3" s="68"/>
      <c r="J3" s="90"/>
      <c r="K3" s="92"/>
    </row>
    <row r="4" spans="1:13" ht="18.75" x14ac:dyDescent="0.3">
      <c r="A4" s="122" t="s">
        <v>365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3" ht="18.75" x14ac:dyDescent="0.3">
      <c r="A5" s="113" t="s">
        <v>41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</row>
    <row r="6" spans="1:13" ht="18.75" x14ac:dyDescent="0.3">
      <c r="A6" s="107" t="s">
        <v>42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13" ht="15.75" x14ac:dyDescent="0.25">
      <c r="A7" s="93"/>
      <c r="B7" s="94"/>
      <c r="C7" s="93"/>
      <c r="D7" s="93"/>
      <c r="E7" s="95"/>
      <c r="F7" s="94"/>
      <c r="G7" s="96"/>
      <c r="H7" s="94"/>
      <c r="I7" s="94"/>
      <c r="J7" s="94"/>
      <c r="K7" s="70"/>
    </row>
    <row r="8" spans="1:13" ht="67.5" customHeight="1" x14ac:dyDescent="0.25">
      <c r="A8" s="47" t="s">
        <v>4</v>
      </c>
      <c r="B8" s="3" t="s">
        <v>0</v>
      </c>
      <c r="C8" s="4" t="s">
        <v>8</v>
      </c>
      <c r="D8" s="5" t="s">
        <v>9</v>
      </c>
      <c r="E8" s="3" t="s">
        <v>10</v>
      </c>
      <c r="F8" s="2" t="s">
        <v>11</v>
      </c>
      <c r="G8" s="6" t="s">
        <v>12</v>
      </c>
      <c r="H8" s="7" t="s">
        <v>6</v>
      </c>
      <c r="I8" s="8" t="s">
        <v>13</v>
      </c>
      <c r="J8" s="9" t="s">
        <v>30</v>
      </c>
      <c r="K8" s="10" t="s">
        <v>33</v>
      </c>
      <c r="L8" s="9" t="s">
        <v>34</v>
      </c>
      <c r="M8" s="9" t="s">
        <v>36</v>
      </c>
    </row>
    <row r="9" spans="1:13" ht="26.25" customHeight="1" x14ac:dyDescent="0.25">
      <c r="A9" s="48" t="s">
        <v>31</v>
      </c>
      <c r="B9" s="31"/>
      <c r="C9" s="32"/>
      <c r="D9" s="33"/>
      <c r="E9" s="53"/>
      <c r="F9" s="34"/>
      <c r="G9" s="35"/>
      <c r="H9" s="74"/>
      <c r="I9" s="37"/>
      <c r="J9" s="38"/>
      <c r="K9" s="1"/>
      <c r="L9" s="86"/>
      <c r="M9" s="86"/>
    </row>
    <row r="10" spans="1:13" ht="26.25" customHeight="1" x14ac:dyDescent="0.25">
      <c r="A10" s="48" t="s">
        <v>355</v>
      </c>
      <c r="B10" s="76"/>
      <c r="C10" s="44"/>
      <c r="D10" s="45"/>
      <c r="E10" s="26"/>
      <c r="F10" s="11"/>
      <c r="G10" s="39"/>
      <c r="H10" s="80"/>
      <c r="I10" s="40"/>
      <c r="J10" s="76"/>
      <c r="K10" s="1"/>
      <c r="L10" s="86"/>
      <c r="M10" s="86"/>
    </row>
    <row r="11" spans="1:13" ht="26.25" customHeight="1" x14ac:dyDescent="0.25">
      <c r="A11" s="36">
        <v>1</v>
      </c>
      <c r="B11" s="31" t="s">
        <v>43</v>
      </c>
      <c r="C11" s="60" t="s">
        <v>44</v>
      </c>
      <c r="D11" s="29" t="s">
        <v>45</v>
      </c>
      <c r="E11" s="54" t="s">
        <v>46</v>
      </c>
      <c r="F11" s="52" t="s">
        <v>47</v>
      </c>
      <c r="G11" s="41">
        <v>28.2</v>
      </c>
      <c r="H11" s="74" t="s">
        <v>14</v>
      </c>
      <c r="I11" s="37">
        <v>1</v>
      </c>
      <c r="J11" s="38">
        <v>19500000</v>
      </c>
      <c r="K11" s="1"/>
      <c r="L11" s="86"/>
      <c r="M11" s="86"/>
    </row>
    <row r="12" spans="1:13" ht="26.25" customHeight="1" x14ac:dyDescent="0.25">
      <c r="A12" s="50" t="s">
        <v>32</v>
      </c>
      <c r="B12" s="76"/>
      <c r="C12" s="57"/>
      <c r="D12" s="56"/>
      <c r="E12" s="26"/>
      <c r="F12" s="52"/>
      <c r="G12" s="39"/>
      <c r="H12" s="80"/>
      <c r="I12" s="40"/>
      <c r="J12" s="76"/>
      <c r="K12" s="1"/>
      <c r="L12" s="86"/>
      <c r="M12" s="86"/>
    </row>
    <row r="13" spans="1:13" ht="26.25" customHeight="1" x14ac:dyDescent="0.25">
      <c r="A13" s="36">
        <v>1</v>
      </c>
      <c r="B13" s="31" t="s">
        <v>138</v>
      </c>
      <c r="C13" s="60" t="s">
        <v>139</v>
      </c>
      <c r="D13" s="29" t="s">
        <v>110</v>
      </c>
      <c r="E13" s="54" t="s">
        <v>140</v>
      </c>
      <c r="F13" s="52" t="s">
        <v>47</v>
      </c>
      <c r="G13" s="41">
        <v>27.3</v>
      </c>
      <c r="H13" s="74" t="s">
        <v>14</v>
      </c>
      <c r="I13" s="37">
        <v>1</v>
      </c>
      <c r="J13" s="38">
        <v>19500000</v>
      </c>
      <c r="K13" s="1"/>
      <c r="L13" s="86"/>
      <c r="M13" s="86"/>
    </row>
    <row r="14" spans="1:13" ht="26.25" customHeight="1" x14ac:dyDescent="0.25">
      <c r="A14" s="50" t="s">
        <v>35</v>
      </c>
      <c r="B14" s="76"/>
      <c r="C14" s="57"/>
      <c r="D14" s="56"/>
      <c r="E14" s="26"/>
      <c r="F14" s="52"/>
      <c r="G14" s="39"/>
      <c r="H14" s="80"/>
      <c r="I14" s="40"/>
      <c r="J14" s="76"/>
      <c r="K14" s="1"/>
      <c r="L14" s="86"/>
      <c r="M14" s="86"/>
    </row>
    <row r="15" spans="1:13" s="12" customFormat="1" ht="26.25" customHeight="1" x14ac:dyDescent="0.25">
      <c r="A15" s="36">
        <f>1</f>
        <v>1</v>
      </c>
      <c r="B15" s="31" t="s">
        <v>214</v>
      </c>
      <c r="C15" s="60" t="s">
        <v>215</v>
      </c>
      <c r="D15" s="29" t="s">
        <v>216</v>
      </c>
      <c r="E15" s="54" t="s">
        <v>217</v>
      </c>
      <c r="F15" s="52" t="s">
        <v>218</v>
      </c>
      <c r="G15" s="41">
        <v>25.8</v>
      </c>
      <c r="H15" s="74" t="s">
        <v>14</v>
      </c>
      <c r="I15" s="37">
        <v>1</v>
      </c>
      <c r="J15" s="38">
        <v>19500000</v>
      </c>
      <c r="K15" s="1"/>
      <c r="L15" s="86"/>
      <c r="M15" s="86"/>
    </row>
    <row r="16" spans="1:13" ht="26.25" customHeight="1" x14ac:dyDescent="0.25">
      <c r="A16" s="49"/>
      <c r="B16" s="76" t="s">
        <v>18</v>
      </c>
      <c r="C16" s="46">
        <f>A15+A13+A11</f>
        <v>3</v>
      </c>
      <c r="D16" s="83" t="s">
        <v>17</v>
      </c>
      <c r="E16" s="55"/>
      <c r="F16" s="52"/>
      <c r="G16" s="35"/>
      <c r="H16" s="81"/>
      <c r="I16" s="41"/>
      <c r="J16" s="97">
        <f>SUM(J11:J15)</f>
        <v>58500000</v>
      </c>
      <c r="K16" s="1"/>
      <c r="L16" s="86"/>
      <c r="M16" s="86"/>
    </row>
    <row r="17" spans="1:13" ht="26.25" customHeight="1" x14ac:dyDescent="0.25">
      <c r="A17" s="48" t="s">
        <v>19</v>
      </c>
      <c r="B17" s="76"/>
      <c r="C17" s="57"/>
      <c r="D17" s="56"/>
      <c r="E17" s="26"/>
      <c r="F17" s="52"/>
      <c r="G17" s="39"/>
      <c r="H17" s="80"/>
      <c r="I17" s="40"/>
      <c r="J17" s="76"/>
      <c r="K17" s="1"/>
      <c r="L17" s="86"/>
      <c r="M17" s="86"/>
    </row>
    <row r="18" spans="1:13" ht="26.25" customHeight="1" x14ac:dyDescent="0.25">
      <c r="A18" s="48" t="s">
        <v>355</v>
      </c>
      <c r="B18" s="76"/>
      <c r="C18" s="57"/>
      <c r="D18" s="56"/>
      <c r="E18" s="26"/>
      <c r="F18" s="52"/>
      <c r="G18" s="39"/>
      <c r="H18" s="80"/>
      <c r="I18" s="40"/>
      <c r="J18" s="76"/>
      <c r="K18" s="1"/>
      <c r="L18" s="86"/>
      <c r="M18" s="86"/>
    </row>
    <row r="19" spans="1:13" ht="26.25" customHeight="1" x14ac:dyDescent="0.25">
      <c r="A19" s="36">
        <v>1</v>
      </c>
      <c r="B19" s="31" t="s">
        <v>219</v>
      </c>
      <c r="C19" s="60" t="s">
        <v>220</v>
      </c>
      <c r="D19" s="29" t="s">
        <v>221</v>
      </c>
      <c r="E19" s="54" t="s">
        <v>222</v>
      </c>
      <c r="F19" s="52" t="s">
        <v>59</v>
      </c>
      <c r="G19" s="41">
        <v>29.57</v>
      </c>
      <c r="H19" s="74" t="s">
        <v>14</v>
      </c>
      <c r="I19" s="37">
        <v>1</v>
      </c>
      <c r="J19" s="38">
        <v>19500000</v>
      </c>
      <c r="K19" s="1"/>
      <c r="L19" s="86"/>
      <c r="M19" s="86"/>
    </row>
    <row r="20" spans="1:13" ht="26.25" customHeight="1" x14ac:dyDescent="0.25">
      <c r="A20" s="50" t="s">
        <v>32</v>
      </c>
      <c r="B20" s="76"/>
      <c r="C20" s="57"/>
      <c r="D20" s="56"/>
      <c r="E20" s="26"/>
      <c r="F20" s="52"/>
      <c r="G20" s="39"/>
      <c r="H20" s="80"/>
      <c r="I20" s="40"/>
      <c r="J20" s="76"/>
      <c r="K20" s="1"/>
      <c r="L20" s="86"/>
      <c r="M20" s="86"/>
    </row>
    <row r="21" spans="1:13" ht="26.25" customHeight="1" x14ac:dyDescent="0.25">
      <c r="A21" s="36">
        <v>1</v>
      </c>
      <c r="B21" s="31" t="s">
        <v>292</v>
      </c>
      <c r="C21" s="60" t="s">
        <v>293</v>
      </c>
      <c r="D21" s="29" t="s">
        <v>294</v>
      </c>
      <c r="E21" s="54" t="s">
        <v>295</v>
      </c>
      <c r="F21" s="52" t="s">
        <v>59</v>
      </c>
      <c r="G21" s="41">
        <v>29.47</v>
      </c>
      <c r="H21" s="74" t="s">
        <v>14</v>
      </c>
      <c r="I21" s="37">
        <v>1</v>
      </c>
      <c r="J21" s="38">
        <v>19500000</v>
      </c>
      <c r="K21" s="1"/>
      <c r="L21" s="86"/>
      <c r="M21" s="86"/>
    </row>
    <row r="22" spans="1:13" ht="26.25" customHeight="1" x14ac:dyDescent="0.25">
      <c r="A22" s="50" t="s">
        <v>35</v>
      </c>
      <c r="B22" s="76"/>
      <c r="C22" s="57"/>
      <c r="D22" s="56"/>
      <c r="E22" s="26"/>
      <c r="F22" s="52"/>
      <c r="G22" s="39"/>
      <c r="H22" s="80"/>
      <c r="I22" s="40"/>
      <c r="J22" s="76"/>
      <c r="K22" s="1"/>
      <c r="L22" s="86"/>
      <c r="M22" s="86"/>
    </row>
    <row r="23" spans="1:13" ht="26.25" customHeight="1" x14ac:dyDescent="0.25">
      <c r="A23" s="36">
        <f>1</f>
        <v>1</v>
      </c>
      <c r="B23" s="31" t="s">
        <v>336</v>
      </c>
      <c r="C23" s="60" t="s">
        <v>337</v>
      </c>
      <c r="D23" s="29" t="s">
        <v>57</v>
      </c>
      <c r="E23" s="54" t="s">
        <v>217</v>
      </c>
      <c r="F23" s="52" t="s">
        <v>218</v>
      </c>
      <c r="G23" s="41">
        <v>27.8</v>
      </c>
      <c r="H23" s="74" t="s">
        <v>14</v>
      </c>
      <c r="I23" s="37">
        <v>1</v>
      </c>
      <c r="J23" s="38">
        <v>19500000</v>
      </c>
      <c r="K23" s="1"/>
      <c r="L23" s="86"/>
      <c r="M23" s="86"/>
    </row>
    <row r="24" spans="1:13" ht="26.25" customHeight="1" x14ac:dyDescent="0.25">
      <c r="A24" s="49"/>
      <c r="B24" s="76" t="s">
        <v>20</v>
      </c>
      <c r="C24" s="46">
        <f>A23+A21+A19</f>
        <v>3</v>
      </c>
      <c r="D24" s="83" t="s">
        <v>17</v>
      </c>
      <c r="E24" s="55"/>
      <c r="F24" s="52"/>
      <c r="G24" s="35"/>
      <c r="H24" s="81"/>
      <c r="I24" s="41"/>
      <c r="J24" s="42">
        <f>SUM(J19:J23)</f>
        <v>58500000</v>
      </c>
      <c r="K24" s="1"/>
      <c r="L24" s="86"/>
      <c r="M24" s="86"/>
    </row>
    <row r="25" spans="1:13" ht="26.25" customHeight="1" x14ac:dyDescent="0.25">
      <c r="A25" s="48" t="s">
        <v>21</v>
      </c>
      <c r="B25" s="76"/>
      <c r="C25" s="57"/>
      <c r="D25" s="56"/>
      <c r="E25" s="26"/>
      <c r="F25" s="52"/>
      <c r="G25" s="39"/>
      <c r="H25" s="80"/>
      <c r="I25" s="40"/>
      <c r="J25" s="76"/>
      <c r="K25" s="1"/>
      <c r="L25" s="86"/>
      <c r="M25" s="86"/>
    </row>
    <row r="26" spans="1:13" ht="26.25" customHeight="1" x14ac:dyDescent="0.25">
      <c r="A26" s="48" t="s">
        <v>355</v>
      </c>
      <c r="B26" s="76"/>
      <c r="C26" s="57"/>
      <c r="D26" s="56"/>
      <c r="E26" s="26"/>
      <c r="F26" s="52"/>
      <c r="G26" s="39"/>
      <c r="H26" s="80"/>
      <c r="I26" s="40"/>
      <c r="J26" s="76"/>
      <c r="K26" s="1"/>
      <c r="L26" s="86"/>
      <c r="M26" s="86"/>
    </row>
    <row r="27" spans="1:13" ht="26.25" customHeight="1" x14ac:dyDescent="0.25">
      <c r="A27" s="36">
        <v>1</v>
      </c>
      <c r="B27" s="31" t="s">
        <v>338</v>
      </c>
      <c r="C27" s="60" t="s">
        <v>339</v>
      </c>
      <c r="D27" s="29" t="s">
        <v>173</v>
      </c>
      <c r="E27" s="54" t="s">
        <v>78</v>
      </c>
      <c r="F27" s="52" t="s">
        <v>47</v>
      </c>
      <c r="G27" s="41" t="s">
        <v>343</v>
      </c>
      <c r="H27" s="74" t="s">
        <v>14</v>
      </c>
      <c r="I27" s="37">
        <v>1</v>
      </c>
      <c r="J27" s="38">
        <v>19500000</v>
      </c>
      <c r="K27" s="1"/>
      <c r="L27" s="86"/>
      <c r="M27" s="86"/>
    </row>
    <row r="28" spans="1:13" ht="26.25" customHeight="1" x14ac:dyDescent="0.25">
      <c r="A28" s="50" t="s">
        <v>32</v>
      </c>
      <c r="B28" s="76"/>
      <c r="C28" s="57"/>
      <c r="D28" s="56"/>
      <c r="E28" s="26"/>
      <c r="F28" s="52"/>
      <c r="G28" s="82"/>
      <c r="H28" s="80"/>
      <c r="I28" s="40"/>
      <c r="J28" s="76"/>
      <c r="K28" s="1"/>
      <c r="L28" s="86"/>
      <c r="M28" s="86"/>
    </row>
    <row r="29" spans="1:13" ht="26.25" customHeight="1" x14ac:dyDescent="0.25">
      <c r="A29" s="36">
        <v>1</v>
      </c>
      <c r="B29" s="31" t="s">
        <v>346</v>
      </c>
      <c r="C29" s="60" t="s">
        <v>347</v>
      </c>
      <c r="D29" s="29" t="s">
        <v>348</v>
      </c>
      <c r="E29" s="54" t="s">
        <v>195</v>
      </c>
      <c r="F29" s="52" t="s">
        <v>47</v>
      </c>
      <c r="G29" s="41" t="s">
        <v>351</v>
      </c>
      <c r="H29" s="74" t="s">
        <v>14</v>
      </c>
      <c r="I29" s="37">
        <v>1</v>
      </c>
      <c r="J29" s="38">
        <v>19500000</v>
      </c>
      <c r="K29" s="1"/>
      <c r="L29" s="86"/>
      <c r="M29" s="86"/>
    </row>
    <row r="30" spans="1:13" ht="26.25" customHeight="1" x14ac:dyDescent="0.25">
      <c r="A30" s="49"/>
      <c r="B30" s="76" t="s">
        <v>22</v>
      </c>
      <c r="C30" s="46">
        <f>A29+A27</f>
        <v>2</v>
      </c>
      <c r="D30" s="83" t="s">
        <v>17</v>
      </c>
      <c r="E30" s="55"/>
      <c r="F30" s="52"/>
      <c r="G30" s="35"/>
      <c r="H30" s="81"/>
      <c r="I30" s="41"/>
      <c r="J30" s="42">
        <f>SUM(J27:J29)</f>
        <v>39000000</v>
      </c>
      <c r="K30" s="1"/>
      <c r="L30" s="86"/>
      <c r="M30" s="86"/>
    </row>
    <row r="31" spans="1:13" ht="26.25" customHeight="1" x14ac:dyDescent="0.25">
      <c r="A31" s="49"/>
      <c r="B31" s="76" t="s">
        <v>37</v>
      </c>
      <c r="C31" s="46">
        <f>C30+C24+C16</f>
        <v>8</v>
      </c>
      <c r="D31" s="83" t="s">
        <v>17</v>
      </c>
      <c r="E31" s="26"/>
      <c r="F31" s="52"/>
      <c r="G31" s="39"/>
      <c r="H31" s="2"/>
      <c r="I31" s="43"/>
      <c r="J31" s="42">
        <f>J30+J24+J16</f>
        <v>156000000</v>
      </c>
      <c r="K31" s="1"/>
      <c r="L31" s="86"/>
      <c r="M31" s="86"/>
    </row>
    <row r="32" spans="1:13" ht="11.25" customHeight="1" x14ac:dyDescent="0.25">
      <c r="A32" s="13"/>
      <c r="B32" s="77"/>
      <c r="C32" s="13"/>
      <c r="D32" s="13"/>
      <c r="E32" s="77"/>
      <c r="F32" s="77"/>
      <c r="G32" s="14"/>
      <c r="H32" s="12"/>
      <c r="I32" s="12"/>
      <c r="J32" s="12"/>
      <c r="K32" s="72"/>
    </row>
    <row r="33" spans="1:11" ht="25.5" customHeight="1" x14ac:dyDescent="0.25">
      <c r="A33" s="108" t="s">
        <v>354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</row>
    <row r="34" spans="1:11" ht="37.5" customHeight="1" x14ac:dyDescent="0.25">
      <c r="A34" s="109" t="s">
        <v>23</v>
      </c>
      <c r="B34" s="109"/>
      <c r="C34" s="110" t="s">
        <v>38</v>
      </c>
      <c r="D34" s="110"/>
      <c r="E34" s="110" t="s">
        <v>39</v>
      </c>
      <c r="F34" s="110"/>
      <c r="G34" s="111" t="s">
        <v>40</v>
      </c>
      <c r="H34" s="111"/>
      <c r="I34" s="111"/>
      <c r="J34" s="112" t="s">
        <v>353</v>
      </c>
      <c r="K34" s="112"/>
    </row>
    <row r="35" spans="1:11" ht="16.5" x14ac:dyDescent="0.25">
      <c r="B35" s="19"/>
      <c r="C35" s="20"/>
      <c r="E35" s="20"/>
      <c r="F35" s="77"/>
      <c r="G35" s="77"/>
      <c r="H35" s="21"/>
      <c r="I35" s="21"/>
      <c r="J35" s="19"/>
      <c r="K35" s="73"/>
    </row>
    <row r="36" spans="1:11" ht="16.5" x14ac:dyDescent="0.25">
      <c r="B36" s="19"/>
      <c r="C36" s="20"/>
      <c r="E36" s="20"/>
      <c r="F36" s="77"/>
      <c r="G36" s="77"/>
      <c r="H36" s="21"/>
      <c r="I36" s="21"/>
      <c r="J36" s="103"/>
      <c r="K36" s="103"/>
    </row>
    <row r="37" spans="1:11" ht="16.5" x14ac:dyDescent="0.25">
      <c r="B37" s="19"/>
      <c r="C37" s="20"/>
      <c r="E37" s="20"/>
      <c r="F37" s="77"/>
      <c r="G37" s="77"/>
      <c r="H37" s="21"/>
      <c r="I37" s="21"/>
      <c r="J37" s="22"/>
      <c r="K37" s="73"/>
    </row>
    <row r="38" spans="1:11" ht="18.75" x14ac:dyDescent="0.3">
      <c r="A38" s="24"/>
      <c r="B38" s="89"/>
      <c r="C38" s="24"/>
      <c r="E38" s="24"/>
      <c r="F38" s="77"/>
      <c r="G38" s="77"/>
      <c r="H38" s="23"/>
      <c r="I38" s="23"/>
      <c r="J38" s="25"/>
      <c r="K38" s="73"/>
    </row>
    <row r="39" spans="1:11" s="85" customFormat="1" ht="18" x14ac:dyDescent="0.3">
      <c r="A39" s="104" t="s">
        <v>24</v>
      </c>
      <c r="B39" s="104"/>
      <c r="C39" s="104" t="s">
        <v>5</v>
      </c>
      <c r="D39" s="104"/>
      <c r="E39" s="104" t="s">
        <v>29</v>
      </c>
      <c r="F39" s="104"/>
      <c r="G39" s="105" t="s">
        <v>352</v>
      </c>
      <c r="H39" s="105"/>
      <c r="I39" s="105"/>
      <c r="J39" s="106"/>
      <c r="K39" s="106"/>
    </row>
  </sheetData>
  <autoFilter ref="A8:K31" xr:uid="{292F3DE1-DF51-4D64-8D69-4822BA7E8A5E}"/>
  <mergeCells count="19">
    <mergeCell ref="A5:K5"/>
    <mergeCell ref="A1:E1"/>
    <mergeCell ref="G1:K1"/>
    <mergeCell ref="A2:E2"/>
    <mergeCell ref="G2:K2"/>
    <mergeCell ref="A4:K4"/>
    <mergeCell ref="A6:K6"/>
    <mergeCell ref="A33:K33"/>
    <mergeCell ref="A34:B34"/>
    <mergeCell ref="C34:D34"/>
    <mergeCell ref="E34:F34"/>
    <mergeCell ref="G34:I34"/>
    <mergeCell ref="J34:K34"/>
    <mergeCell ref="J36:K36"/>
    <mergeCell ref="A39:B39"/>
    <mergeCell ref="C39:D39"/>
    <mergeCell ref="E39:F39"/>
    <mergeCell ref="G39:I39"/>
    <mergeCell ref="J39:K39"/>
  </mergeCells>
  <pageMargins left="0.4" right="0.2" top="0.5" bottom="0.4" header="0.3" footer="0.3"/>
  <pageSetup paperSize="9" orientation="landscape" verticalDpi="0" r:id="rId1"/>
  <headerFooter differentFirst="1"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8A2BB-14F8-449B-9715-F77BC2236ABE}">
  <sheetPr>
    <tabColor rgb="FFFFFF00"/>
  </sheetPr>
  <dimension ref="A1:M39"/>
  <sheetViews>
    <sheetView zoomScaleNormal="100" workbookViewId="0">
      <selection activeCell="A4" sqref="A4:K4"/>
    </sheetView>
  </sheetViews>
  <sheetFormatPr defaultRowHeight="15" x14ac:dyDescent="0.25"/>
  <cols>
    <col min="1" max="1" width="5.140625" style="20" customWidth="1"/>
    <col min="2" max="2" width="14.5703125" style="27" customWidth="1"/>
    <col min="3" max="3" width="21.28515625" style="27" customWidth="1"/>
    <col min="4" max="4" width="9.7109375" style="27" customWidth="1"/>
    <col min="5" max="5" width="13.28515625" style="27" bestFit="1" customWidth="1"/>
    <col min="6" max="6" width="15.5703125" style="27" customWidth="1"/>
    <col min="7" max="7" width="8.85546875" style="27" customWidth="1"/>
    <col min="8" max="8" width="10.7109375" style="27" customWidth="1"/>
    <col min="9" max="9" width="9.5703125" style="27" customWidth="1"/>
    <col min="10" max="10" width="16.85546875" style="27" customWidth="1"/>
    <col min="11" max="11" width="15" style="71" customWidth="1"/>
    <col min="12" max="16384" width="9.140625" style="27"/>
  </cols>
  <sheetData>
    <row r="1" spans="1:13" ht="16.5" x14ac:dyDescent="0.25">
      <c r="A1" s="114" t="s">
        <v>1</v>
      </c>
      <c r="B1" s="114"/>
      <c r="C1" s="114"/>
      <c r="D1" s="114"/>
      <c r="E1" s="114"/>
      <c r="F1" s="19"/>
      <c r="G1" s="115" t="s">
        <v>2</v>
      </c>
      <c r="H1" s="115"/>
      <c r="I1" s="115"/>
      <c r="J1" s="115"/>
      <c r="K1" s="115"/>
    </row>
    <row r="2" spans="1:13" ht="18.75" x14ac:dyDescent="0.3">
      <c r="A2" s="116" t="s">
        <v>3</v>
      </c>
      <c r="B2" s="116"/>
      <c r="C2" s="116"/>
      <c r="D2" s="116"/>
      <c r="E2" s="116"/>
      <c r="F2" s="19"/>
      <c r="G2" s="117" t="s">
        <v>7</v>
      </c>
      <c r="H2" s="117"/>
      <c r="I2" s="117"/>
      <c r="J2" s="117"/>
      <c r="K2" s="117"/>
    </row>
    <row r="3" spans="1:13" ht="15.75" x14ac:dyDescent="0.25">
      <c r="A3" s="91"/>
      <c r="B3" s="98"/>
      <c r="C3" s="65"/>
      <c r="D3" s="91"/>
      <c r="E3" s="18"/>
      <c r="F3" s="98"/>
      <c r="G3" s="66"/>
      <c r="H3" s="68"/>
      <c r="I3" s="68"/>
      <c r="J3" s="98"/>
      <c r="K3" s="92"/>
    </row>
    <row r="4" spans="1:13" ht="18.75" x14ac:dyDescent="0.3">
      <c r="A4" s="122" t="s">
        <v>366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3" ht="18.75" x14ac:dyDescent="0.3">
      <c r="A5" s="113" t="s">
        <v>41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</row>
    <row r="6" spans="1:13" ht="18.75" x14ac:dyDescent="0.3">
      <c r="A6" s="107" t="s">
        <v>42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13" ht="15.75" x14ac:dyDescent="0.25">
      <c r="A7" s="93"/>
      <c r="B7" s="94"/>
      <c r="C7" s="93"/>
      <c r="D7" s="93"/>
      <c r="E7" s="95"/>
      <c r="F7" s="94"/>
      <c r="G7" s="96"/>
      <c r="H7" s="94"/>
      <c r="I7" s="94"/>
      <c r="J7" s="94"/>
      <c r="K7" s="70"/>
    </row>
    <row r="8" spans="1:13" ht="67.5" customHeight="1" x14ac:dyDescent="0.25">
      <c r="A8" s="47" t="s">
        <v>4</v>
      </c>
      <c r="B8" s="3" t="s">
        <v>0</v>
      </c>
      <c r="C8" s="4" t="s">
        <v>8</v>
      </c>
      <c r="D8" s="5" t="s">
        <v>9</v>
      </c>
      <c r="E8" s="3" t="s">
        <v>10</v>
      </c>
      <c r="F8" s="2" t="s">
        <v>11</v>
      </c>
      <c r="G8" s="6" t="s">
        <v>12</v>
      </c>
      <c r="H8" s="7" t="s">
        <v>6</v>
      </c>
      <c r="I8" s="8" t="s">
        <v>13</v>
      </c>
      <c r="J8" s="9" t="s">
        <v>30</v>
      </c>
      <c r="K8" s="10" t="s">
        <v>33</v>
      </c>
      <c r="L8" s="9" t="s">
        <v>34</v>
      </c>
      <c r="M8" s="9" t="s">
        <v>36</v>
      </c>
    </row>
    <row r="9" spans="1:13" ht="26.25" customHeight="1" x14ac:dyDescent="0.25">
      <c r="A9" s="48" t="s">
        <v>31</v>
      </c>
      <c r="B9" s="31"/>
      <c r="C9" s="32"/>
      <c r="D9" s="33"/>
      <c r="E9" s="53"/>
      <c r="F9" s="34"/>
      <c r="G9" s="35"/>
      <c r="H9" s="74"/>
      <c r="I9" s="37"/>
      <c r="J9" s="38"/>
      <c r="K9" s="1"/>
      <c r="L9" s="86"/>
      <c r="M9" s="86"/>
    </row>
    <row r="10" spans="1:13" ht="26.25" customHeight="1" x14ac:dyDescent="0.25">
      <c r="A10" s="48" t="s">
        <v>355</v>
      </c>
      <c r="B10" s="76"/>
      <c r="C10" s="44"/>
      <c r="D10" s="45"/>
      <c r="E10" s="26"/>
      <c r="F10" s="11"/>
      <c r="G10" s="39"/>
      <c r="H10" s="80"/>
      <c r="I10" s="40"/>
      <c r="J10" s="76"/>
      <c r="K10" s="1"/>
      <c r="L10" s="86"/>
      <c r="M10" s="86"/>
    </row>
    <row r="11" spans="1:13" ht="26.25" customHeight="1" x14ac:dyDescent="0.25">
      <c r="A11" s="36">
        <v>1</v>
      </c>
      <c r="B11" s="31" t="s">
        <v>48</v>
      </c>
      <c r="C11" s="60" t="s">
        <v>49</v>
      </c>
      <c r="D11" s="29" t="s">
        <v>50</v>
      </c>
      <c r="E11" s="54" t="s">
        <v>51</v>
      </c>
      <c r="F11" s="52" t="s">
        <v>47</v>
      </c>
      <c r="G11" s="41">
        <v>27.45</v>
      </c>
      <c r="H11" s="74" t="s">
        <v>15</v>
      </c>
      <c r="I11" s="37">
        <v>0.8</v>
      </c>
      <c r="J11" s="38">
        <f>19500000*I11</f>
        <v>15600000</v>
      </c>
      <c r="K11" s="1"/>
      <c r="L11" s="86"/>
      <c r="M11" s="86"/>
    </row>
    <row r="12" spans="1:13" ht="26.25" customHeight="1" x14ac:dyDescent="0.25">
      <c r="A12" s="50" t="s">
        <v>32</v>
      </c>
      <c r="B12" s="76"/>
      <c r="C12" s="57"/>
      <c r="D12" s="56"/>
      <c r="E12" s="26"/>
      <c r="F12" s="52"/>
      <c r="G12" s="39"/>
      <c r="H12" s="80"/>
      <c r="I12" s="40"/>
      <c r="J12" s="76"/>
      <c r="K12" s="1"/>
      <c r="L12" s="86"/>
      <c r="M12" s="86"/>
    </row>
    <row r="13" spans="1:13" ht="26.25" customHeight="1" x14ac:dyDescent="0.25">
      <c r="A13" s="36">
        <v>1</v>
      </c>
      <c r="B13" s="31" t="s">
        <v>141</v>
      </c>
      <c r="C13" s="60" t="s">
        <v>142</v>
      </c>
      <c r="D13" s="29" t="s">
        <v>143</v>
      </c>
      <c r="E13" s="54" t="s">
        <v>144</v>
      </c>
      <c r="F13" s="52" t="s">
        <v>47</v>
      </c>
      <c r="G13" s="41">
        <v>27.05</v>
      </c>
      <c r="H13" s="74" t="s">
        <v>15</v>
      </c>
      <c r="I13" s="37">
        <v>0.8</v>
      </c>
      <c r="J13" s="38">
        <f>19500000*I13</f>
        <v>15600000</v>
      </c>
      <c r="K13" s="1"/>
      <c r="L13" s="86"/>
      <c r="M13" s="86"/>
    </row>
    <row r="14" spans="1:13" ht="26.25" customHeight="1" x14ac:dyDescent="0.25">
      <c r="A14" s="50" t="s">
        <v>35</v>
      </c>
      <c r="B14" s="76"/>
      <c r="C14" s="57"/>
      <c r="D14" s="56"/>
      <c r="E14" s="26"/>
      <c r="F14" s="52"/>
      <c r="G14" s="41"/>
      <c r="H14" s="74"/>
      <c r="I14" s="37"/>
      <c r="J14" s="101"/>
      <c r="K14" s="1"/>
      <c r="L14" s="86"/>
      <c r="M14" s="86"/>
    </row>
    <row r="15" spans="1:13" ht="26.25" customHeight="1" x14ac:dyDescent="0.25">
      <c r="A15" s="102">
        <v>1</v>
      </c>
      <c r="B15" s="31" t="s">
        <v>356</v>
      </c>
      <c r="C15" s="60" t="s">
        <v>357</v>
      </c>
      <c r="D15" s="29" t="s">
        <v>358</v>
      </c>
      <c r="E15" s="54" t="s">
        <v>217</v>
      </c>
      <c r="F15" s="52" t="s">
        <v>218</v>
      </c>
      <c r="G15" s="41" t="s">
        <v>359</v>
      </c>
      <c r="H15" s="74" t="s">
        <v>15</v>
      </c>
      <c r="I15" s="37">
        <v>0.8</v>
      </c>
      <c r="J15" s="38">
        <f>19500000*I15</f>
        <v>15600000</v>
      </c>
      <c r="K15" s="1"/>
      <c r="L15" s="86"/>
      <c r="M15" s="86"/>
    </row>
    <row r="16" spans="1:13" ht="26.25" customHeight="1" x14ac:dyDescent="0.25">
      <c r="A16" s="49"/>
      <c r="B16" s="76" t="s">
        <v>18</v>
      </c>
      <c r="C16" s="46">
        <f>A13+A11+A15</f>
        <v>3</v>
      </c>
      <c r="D16" s="83" t="s">
        <v>17</v>
      </c>
      <c r="E16" s="55"/>
      <c r="F16" s="52"/>
      <c r="G16" s="35"/>
      <c r="H16" s="81"/>
      <c r="I16" s="41"/>
      <c r="J16" s="100">
        <f>J13+J11+J15</f>
        <v>46800000</v>
      </c>
      <c r="K16" s="1"/>
      <c r="L16" s="86"/>
      <c r="M16" s="86"/>
    </row>
    <row r="17" spans="1:13" ht="26.25" customHeight="1" x14ac:dyDescent="0.25">
      <c r="A17" s="48" t="s">
        <v>19</v>
      </c>
      <c r="B17" s="76"/>
      <c r="C17" s="57"/>
      <c r="D17" s="56"/>
      <c r="E17" s="26"/>
      <c r="F17" s="52"/>
      <c r="G17" s="39"/>
      <c r="H17" s="80"/>
      <c r="I17" s="40"/>
      <c r="J17" s="76"/>
      <c r="K17" s="1"/>
      <c r="L17" s="86"/>
      <c r="M17" s="86"/>
    </row>
    <row r="18" spans="1:13" ht="26.25" customHeight="1" x14ac:dyDescent="0.25">
      <c r="A18" s="48" t="s">
        <v>355</v>
      </c>
      <c r="B18" s="76"/>
      <c r="C18" s="57"/>
      <c r="D18" s="56"/>
      <c r="E18" s="26"/>
      <c r="F18" s="52"/>
      <c r="G18" s="39"/>
      <c r="H18" s="80"/>
      <c r="I18" s="40"/>
      <c r="J18" s="76"/>
      <c r="K18" s="1"/>
      <c r="L18" s="86"/>
      <c r="M18" s="86"/>
    </row>
    <row r="19" spans="1:13" ht="26.25" customHeight="1" x14ac:dyDescent="0.25">
      <c r="A19" s="36">
        <v>1</v>
      </c>
      <c r="B19" s="31" t="s">
        <v>223</v>
      </c>
      <c r="C19" s="60" t="s">
        <v>224</v>
      </c>
      <c r="D19" s="29" t="s">
        <v>225</v>
      </c>
      <c r="E19" s="54" t="s">
        <v>226</v>
      </c>
      <c r="F19" s="52" t="s">
        <v>47</v>
      </c>
      <c r="G19" s="41">
        <v>29.5</v>
      </c>
      <c r="H19" s="74" t="s">
        <v>15</v>
      </c>
      <c r="I19" s="37">
        <v>0.8</v>
      </c>
      <c r="J19" s="38">
        <f>19500000*I19</f>
        <v>15600000</v>
      </c>
      <c r="K19" s="1"/>
      <c r="L19" s="86"/>
      <c r="M19" s="86"/>
    </row>
    <row r="20" spans="1:13" ht="26.25" customHeight="1" x14ac:dyDescent="0.25">
      <c r="A20" s="50" t="s">
        <v>32</v>
      </c>
      <c r="B20" s="76"/>
      <c r="C20" s="57"/>
      <c r="D20" s="56"/>
      <c r="E20" s="26"/>
      <c r="F20" s="52"/>
      <c r="G20" s="39"/>
      <c r="H20" s="80"/>
      <c r="I20" s="40"/>
      <c r="J20" s="76"/>
      <c r="K20" s="1"/>
      <c r="L20" s="86"/>
      <c r="M20" s="86"/>
    </row>
    <row r="21" spans="1:13" ht="26.25" customHeight="1" x14ac:dyDescent="0.25">
      <c r="A21" s="36">
        <v>1</v>
      </c>
      <c r="B21" s="31" t="s">
        <v>296</v>
      </c>
      <c r="C21" s="60" t="s">
        <v>297</v>
      </c>
      <c r="D21" s="29" t="s">
        <v>298</v>
      </c>
      <c r="E21" s="54" t="s">
        <v>195</v>
      </c>
      <c r="F21" s="52" t="s">
        <v>47</v>
      </c>
      <c r="G21" s="41">
        <v>29.37</v>
      </c>
      <c r="H21" s="74" t="s">
        <v>15</v>
      </c>
      <c r="I21" s="37">
        <v>0.8</v>
      </c>
      <c r="J21" s="38">
        <f>19500000*I21</f>
        <v>15600000</v>
      </c>
      <c r="K21" s="1"/>
      <c r="L21" s="86"/>
      <c r="M21" s="86"/>
    </row>
    <row r="22" spans="1:13" ht="26.25" customHeight="1" x14ac:dyDescent="0.25">
      <c r="A22" s="50" t="s">
        <v>35</v>
      </c>
      <c r="B22" s="76"/>
      <c r="C22" s="57"/>
      <c r="D22" s="56"/>
      <c r="E22" s="26"/>
      <c r="F22" s="52"/>
      <c r="G22" s="41"/>
      <c r="H22" s="74"/>
      <c r="I22" s="37"/>
      <c r="J22" s="101"/>
      <c r="K22" s="1"/>
      <c r="L22" s="86"/>
      <c r="M22" s="86"/>
    </row>
    <row r="23" spans="1:13" ht="26.25" customHeight="1" x14ac:dyDescent="0.25">
      <c r="A23" s="36">
        <v>1</v>
      </c>
      <c r="B23" s="31" t="s">
        <v>360</v>
      </c>
      <c r="C23" s="60" t="s">
        <v>361</v>
      </c>
      <c r="D23" s="29" t="s">
        <v>362</v>
      </c>
      <c r="E23" s="54" t="s">
        <v>217</v>
      </c>
      <c r="F23" s="52" t="s">
        <v>218</v>
      </c>
      <c r="G23" s="41">
        <v>27.72</v>
      </c>
      <c r="H23" s="74" t="s">
        <v>15</v>
      </c>
      <c r="I23" s="37">
        <v>0.8</v>
      </c>
      <c r="J23" s="38">
        <f>19500000*I23</f>
        <v>15600000</v>
      </c>
      <c r="K23" s="1"/>
      <c r="L23" s="86"/>
      <c r="M23" s="86"/>
    </row>
    <row r="24" spans="1:13" ht="26.25" customHeight="1" x14ac:dyDescent="0.25">
      <c r="A24" s="49"/>
      <c r="B24" s="76" t="s">
        <v>20</v>
      </c>
      <c r="C24" s="46">
        <f>A21+A19+A23</f>
        <v>3</v>
      </c>
      <c r="D24" s="83" t="s">
        <v>17</v>
      </c>
      <c r="E24" s="55"/>
      <c r="F24" s="52"/>
      <c r="G24" s="35"/>
      <c r="H24" s="81"/>
      <c r="I24" s="41"/>
      <c r="J24" s="42">
        <f>J21+J19+J23</f>
        <v>46800000</v>
      </c>
      <c r="K24" s="1"/>
      <c r="L24" s="86"/>
      <c r="M24" s="86"/>
    </row>
    <row r="25" spans="1:13" ht="26.25" customHeight="1" x14ac:dyDescent="0.25">
      <c r="A25" s="48" t="s">
        <v>21</v>
      </c>
      <c r="B25" s="76"/>
      <c r="C25" s="57"/>
      <c r="D25" s="56"/>
      <c r="E25" s="26"/>
      <c r="F25" s="52"/>
      <c r="G25" s="39"/>
      <c r="H25" s="80"/>
      <c r="I25" s="40"/>
      <c r="J25" s="76"/>
      <c r="K25" s="1"/>
      <c r="L25" s="86"/>
      <c r="M25" s="86"/>
    </row>
    <row r="26" spans="1:13" ht="26.25" customHeight="1" x14ac:dyDescent="0.25">
      <c r="A26" s="48" t="s">
        <v>355</v>
      </c>
      <c r="B26" s="76"/>
      <c r="C26" s="57"/>
      <c r="D26" s="56"/>
      <c r="E26" s="26"/>
      <c r="F26" s="52"/>
      <c r="G26" s="39"/>
      <c r="H26" s="80"/>
      <c r="I26" s="40"/>
      <c r="J26" s="76"/>
      <c r="K26" s="1"/>
      <c r="L26" s="86"/>
      <c r="M26" s="86"/>
    </row>
    <row r="27" spans="1:13" ht="26.25" customHeight="1" x14ac:dyDescent="0.25">
      <c r="A27" s="36">
        <v>1</v>
      </c>
      <c r="B27" s="31" t="s">
        <v>340</v>
      </c>
      <c r="C27" s="60" t="s">
        <v>341</v>
      </c>
      <c r="D27" s="29" t="s">
        <v>342</v>
      </c>
      <c r="E27" s="54" t="s">
        <v>75</v>
      </c>
      <c r="F27" s="52" t="s">
        <v>59</v>
      </c>
      <c r="G27" s="41" t="s">
        <v>344</v>
      </c>
      <c r="H27" s="74" t="s">
        <v>15</v>
      </c>
      <c r="I27" s="37">
        <v>0.8</v>
      </c>
      <c r="J27" s="38">
        <f>19500000*I27</f>
        <v>15600000</v>
      </c>
      <c r="K27" s="1"/>
      <c r="L27" s="86"/>
      <c r="M27" s="86"/>
    </row>
    <row r="28" spans="1:13" ht="26.25" customHeight="1" x14ac:dyDescent="0.25">
      <c r="A28" s="50" t="s">
        <v>32</v>
      </c>
      <c r="B28" s="76"/>
      <c r="C28" s="57"/>
      <c r="D28" s="56"/>
      <c r="E28" s="26"/>
      <c r="F28" s="52"/>
      <c r="G28" s="82"/>
      <c r="H28" s="80"/>
      <c r="I28" s="40"/>
      <c r="J28" s="76"/>
      <c r="K28" s="1"/>
      <c r="L28" s="86"/>
      <c r="M28" s="86"/>
    </row>
    <row r="29" spans="1:13" ht="26.25" customHeight="1" x14ac:dyDescent="0.25">
      <c r="A29" s="36">
        <v>1</v>
      </c>
      <c r="B29" s="31" t="s">
        <v>349</v>
      </c>
      <c r="C29" s="60" t="s">
        <v>350</v>
      </c>
      <c r="D29" s="29" t="s">
        <v>45</v>
      </c>
      <c r="E29" s="54" t="s">
        <v>179</v>
      </c>
      <c r="F29" s="52" t="s">
        <v>47</v>
      </c>
      <c r="G29" s="41" t="s">
        <v>345</v>
      </c>
      <c r="H29" s="74" t="s">
        <v>15</v>
      </c>
      <c r="I29" s="37">
        <v>0.8</v>
      </c>
      <c r="J29" s="38">
        <f>19500000*I29</f>
        <v>15600000</v>
      </c>
      <c r="K29" s="1"/>
      <c r="L29" s="86"/>
      <c r="M29" s="86"/>
    </row>
    <row r="30" spans="1:13" ht="26.25" customHeight="1" x14ac:dyDescent="0.25">
      <c r="A30" s="49"/>
      <c r="B30" s="76" t="s">
        <v>22</v>
      </c>
      <c r="C30" s="46">
        <f>A29+A27</f>
        <v>2</v>
      </c>
      <c r="D30" s="83" t="s">
        <v>17</v>
      </c>
      <c r="E30" s="55"/>
      <c r="F30" s="52"/>
      <c r="G30" s="35"/>
      <c r="H30" s="81"/>
      <c r="I30" s="41"/>
      <c r="J30" s="42">
        <f>J29+J27</f>
        <v>31200000</v>
      </c>
      <c r="K30" s="1"/>
      <c r="L30" s="86"/>
      <c r="M30" s="86"/>
    </row>
    <row r="31" spans="1:13" ht="26.25" customHeight="1" x14ac:dyDescent="0.25">
      <c r="A31" s="49"/>
      <c r="B31" s="76" t="s">
        <v>37</v>
      </c>
      <c r="C31" s="46">
        <f>C30+C24+C16</f>
        <v>8</v>
      </c>
      <c r="D31" s="83" t="s">
        <v>17</v>
      </c>
      <c r="E31" s="26"/>
      <c r="F31" s="52"/>
      <c r="G31" s="39"/>
      <c r="H31" s="2"/>
      <c r="I31" s="43"/>
      <c r="J31" s="42">
        <f>J30+J24+J16</f>
        <v>124800000</v>
      </c>
      <c r="K31" s="1"/>
      <c r="L31" s="86"/>
      <c r="M31" s="86"/>
    </row>
    <row r="32" spans="1:13" ht="11.25" customHeight="1" x14ac:dyDescent="0.25">
      <c r="A32" s="13"/>
      <c r="B32" s="77"/>
      <c r="C32" s="13"/>
      <c r="D32" s="13"/>
      <c r="E32" s="77"/>
      <c r="F32" s="77"/>
      <c r="G32" s="14"/>
      <c r="H32" s="12"/>
      <c r="I32" s="12"/>
      <c r="J32" s="12"/>
      <c r="K32" s="72"/>
    </row>
    <row r="33" spans="1:11" ht="25.5" customHeight="1" x14ac:dyDescent="0.25">
      <c r="A33" s="108" t="s">
        <v>363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</row>
    <row r="34" spans="1:11" ht="37.5" customHeight="1" x14ac:dyDescent="0.25">
      <c r="A34" s="109" t="s">
        <v>23</v>
      </c>
      <c r="B34" s="109"/>
      <c r="C34" s="110" t="s">
        <v>38</v>
      </c>
      <c r="D34" s="110"/>
      <c r="E34" s="110" t="s">
        <v>39</v>
      </c>
      <c r="F34" s="110"/>
      <c r="G34" s="111" t="s">
        <v>40</v>
      </c>
      <c r="H34" s="111"/>
      <c r="I34" s="111"/>
      <c r="J34" s="112" t="s">
        <v>353</v>
      </c>
      <c r="K34" s="112"/>
    </row>
    <row r="35" spans="1:11" ht="16.5" x14ac:dyDescent="0.25">
      <c r="B35" s="19"/>
      <c r="C35" s="20"/>
      <c r="E35" s="20"/>
      <c r="F35" s="77"/>
      <c r="G35" s="77"/>
      <c r="H35" s="21"/>
      <c r="I35" s="21"/>
      <c r="J35" s="19"/>
      <c r="K35" s="73"/>
    </row>
    <row r="36" spans="1:11" ht="16.5" x14ac:dyDescent="0.25">
      <c r="B36" s="19"/>
      <c r="C36" s="20"/>
      <c r="E36" s="20"/>
      <c r="F36" s="77"/>
      <c r="G36" s="77"/>
      <c r="H36" s="21"/>
      <c r="I36" s="21"/>
      <c r="J36" s="103"/>
      <c r="K36" s="103"/>
    </row>
    <row r="37" spans="1:11" ht="16.5" x14ac:dyDescent="0.25">
      <c r="B37" s="19"/>
      <c r="C37" s="20"/>
      <c r="E37" s="20"/>
      <c r="F37" s="77"/>
      <c r="G37" s="77"/>
      <c r="H37" s="21"/>
      <c r="I37" s="21"/>
      <c r="J37" s="22"/>
      <c r="K37" s="73"/>
    </row>
    <row r="38" spans="1:11" ht="18.75" x14ac:dyDescent="0.3">
      <c r="A38" s="24"/>
      <c r="B38" s="99"/>
      <c r="C38" s="24"/>
      <c r="E38" s="24"/>
      <c r="F38" s="77"/>
      <c r="G38" s="77"/>
      <c r="H38" s="23"/>
      <c r="I38" s="23"/>
      <c r="J38" s="25"/>
      <c r="K38" s="73"/>
    </row>
    <row r="39" spans="1:11" s="85" customFormat="1" ht="18" x14ac:dyDescent="0.3">
      <c r="A39" s="104" t="s">
        <v>24</v>
      </c>
      <c r="B39" s="104"/>
      <c r="C39" s="104" t="s">
        <v>5</v>
      </c>
      <c r="D39" s="104"/>
      <c r="E39" s="104" t="s">
        <v>29</v>
      </c>
      <c r="F39" s="104"/>
      <c r="G39" s="105" t="s">
        <v>352</v>
      </c>
      <c r="H39" s="105"/>
      <c r="I39" s="105"/>
      <c r="J39" s="106"/>
      <c r="K39" s="106"/>
    </row>
  </sheetData>
  <autoFilter ref="A8:K31" xr:uid="{292F3DE1-DF51-4D64-8D69-4822BA7E8A5E}"/>
  <mergeCells count="19">
    <mergeCell ref="A5:K5"/>
    <mergeCell ref="A1:E1"/>
    <mergeCell ref="G1:K1"/>
    <mergeCell ref="A2:E2"/>
    <mergeCell ref="G2:K2"/>
    <mergeCell ref="A4:K4"/>
    <mergeCell ref="A6:K6"/>
    <mergeCell ref="A33:K33"/>
    <mergeCell ref="A34:B34"/>
    <mergeCell ref="C34:D34"/>
    <mergeCell ref="E34:F34"/>
    <mergeCell ref="G34:I34"/>
    <mergeCell ref="J34:K34"/>
    <mergeCell ref="J36:K36"/>
    <mergeCell ref="A39:B39"/>
    <mergeCell ref="C39:D39"/>
    <mergeCell ref="E39:F39"/>
    <mergeCell ref="G39:I39"/>
    <mergeCell ref="J39:K39"/>
  </mergeCells>
  <pageMargins left="0.4" right="0.2" top="0.5" bottom="0.4" header="0.3" footer="0.3"/>
  <pageSetup paperSize="9" orientation="landscape" verticalDpi="0" r:id="rId1"/>
  <headerFooter differentFirst="1">
    <oddHeader>&amp;C&amp;P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1C26F-F60D-4559-BA27-2CBF70FE9B3B}">
  <sheetPr>
    <tabColor rgb="FF92D050"/>
  </sheetPr>
  <dimension ref="A1:M115"/>
  <sheetViews>
    <sheetView tabSelected="1" zoomScaleNormal="100" workbookViewId="0">
      <selection activeCell="N6" sqref="N6"/>
    </sheetView>
  </sheetViews>
  <sheetFormatPr defaultRowHeight="15" x14ac:dyDescent="0.25"/>
  <cols>
    <col min="1" max="1" width="4" style="27" customWidth="1"/>
    <col min="2" max="2" width="14.28515625" style="27" bestFit="1" customWidth="1"/>
    <col min="3" max="3" width="21.42578125" style="27" customWidth="1"/>
    <col min="4" max="4" width="9.140625" style="27"/>
    <col min="5" max="5" width="13.28515625" style="19" bestFit="1" customWidth="1"/>
    <col min="6" max="6" width="18.140625" style="27" customWidth="1"/>
    <col min="7" max="7" width="12.140625" style="27" customWidth="1"/>
    <col min="8" max="8" width="10.5703125" style="71" bestFit="1" customWidth="1"/>
    <col min="9" max="9" width="8" style="27" customWidth="1"/>
    <col min="10" max="10" width="15.85546875" style="27" customWidth="1"/>
    <col min="11" max="11" width="14.42578125" style="27" customWidth="1"/>
    <col min="12" max="16384" width="9.140625" style="27"/>
  </cols>
  <sheetData>
    <row r="1" spans="1:13" ht="16.5" x14ac:dyDescent="0.25">
      <c r="A1" s="114" t="s">
        <v>1</v>
      </c>
      <c r="B1" s="114"/>
      <c r="C1" s="114"/>
      <c r="D1" s="114"/>
      <c r="E1" s="114"/>
      <c r="F1" s="19"/>
      <c r="G1" s="115" t="s">
        <v>2</v>
      </c>
      <c r="H1" s="115"/>
      <c r="I1" s="115"/>
      <c r="J1" s="115"/>
      <c r="K1" s="115"/>
    </row>
    <row r="2" spans="1:13" ht="18.75" x14ac:dyDescent="0.3">
      <c r="A2" s="116" t="s">
        <v>3</v>
      </c>
      <c r="B2" s="116"/>
      <c r="C2" s="116"/>
      <c r="D2" s="116"/>
      <c r="E2" s="116"/>
      <c r="F2" s="19"/>
      <c r="G2" s="117" t="s">
        <v>7</v>
      </c>
      <c r="H2" s="117"/>
      <c r="I2" s="117"/>
      <c r="J2" s="117"/>
      <c r="K2" s="117"/>
    </row>
    <row r="3" spans="1:13" ht="15.75" x14ac:dyDescent="0.25">
      <c r="A3" s="64"/>
      <c r="B3" s="64"/>
      <c r="C3" s="65"/>
      <c r="D3" s="64"/>
      <c r="E3" s="18"/>
      <c r="F3" s="64"/>
      <c r="G3" s="66"/>
      <c r="H3" s="67"/>
      <c r="I3" s="68"/>
      <c r="J3" s="64"/>
      <c r="K3" s="64"/>
    </row>
    <row r="4" spans="1:13" ht="18.75" x14ac:dyDescent="0.3">
      <c r="A4" s="122" t="s">
        <v>367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3" ht="18.75" x14ac:dyDescent="0.3">
      <c r="A5" s="113" t="s">
        <v>41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</row>
    <row r="6" spans="1:13" ht="18.75" x14ac:dyDescent="0.3">
      <c r="A6" s="107" t="s">
        <v>42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13" ht="18.75" x14ac:dyDescent="0.3">
      <c r="A7" s="69"/>
      <c r="B7" s="69"/>
      <c r="C7" s="69"/>
      <c r="D7" s="69"/>
      <c r="E7" s="69"/>
      <c r="F7" s="69"/>
      <c r="G7" s="69"/>
      <c r="H7" s="70"/>
      <c r="I7" s="69"/>
      <c r="J7" s="69"/>
      <c r="K7" s="69"/>
    </row>
    <row r="8" spans="1:13" ht="53.25" customHeight="1" x14ac:dyDescent="0.25">
      <c r="A8" s="2" t="s">
        <v>4</v>
      </c>
      <c r="B8" s="3" t="s">
        <v>0</v>
      </c>
      <c r="C8" s="4" t="s">
        <v>8</v>
      </c>
      <c r="D8" s="5" t="s">
        <v>9</v>
      </c>
      <c r="E8" s="3" t="s">
        <v>10</v>
      </c>
      <c r="F8" s="9" t="s">
        <v>11</v>
      </c>
      <c r="G8" s="6" t="s">
        <v>12</v>
      </c>
      <c r="H8" s="6" t="s">
        <v>6</v>
      </c>
      <c r="I8" s="8" t="s">
        <v>13</v>
      </c>
      <c r="J8" s="9" t="s">
        <v>30</v>
      </c>
      <c r="K8" s="10" t="s">
        <v>33</v>
      </c>
      <c r="L8" s="79" t="s">
        <v>34</v>
      </c>
      <c r="M8" s="79" t="s">
        <v>36</v>
      </c>
    </row>
    <row r="9" spans="1:13" ht="25.5" customHeight="1" x14ac:dyDescent="0.25">
      <c r="A9" s="48" t="s">
        <v>31</v>
      </c>
      <c r="B9" s="31"/>
      <c r="C9" s="28"/>
      <c r="D9" s="33"/>
      <c r="E9" s="53"/>
      <c r="F9" s="51"/>
      <c r="G9" s="35"/>
      <c r="H9" s="54"/>
      <c r="I9" s="37"/>
      <c r="J9" s="58"/>
      <c r="K9" s="75"/>
      <c r="L9" s="86"/>
      <c r="M9" s="86"/>
    </row>
    <row r="10" spans="1:13" ht="25.5" customHeight="1" x14ac:dyDescent="0.25">
      <c r="A10" s="48" t="s">
        <v>355</v>
      </c>
      <c r="B10" s="76"/>
      <c r="C10" s="57"/>
      <c r="D10" s="45"/>
      <c r="E10" s="26"/>
      <c r="F10" s="52"/>
      <c r="G10" s="40"/>
      <c r="H10" s="62"/>
      <c r="I10" s="40"/>
      <c r="J10" s="76"/>
      <c r="K10" s="75"/>
      <c r="L10" s="86"/>
      <c r="M10" s="86"/>
    </row>
    <row r="11" spans="1:13" ht="25.5" customHeight="1" x14ac:dyDescent="0.25">
      <c r="A11" s="36">
        <v>1</v>
      </c>
      <c r="B11" s="31" t="s">
        <v>52</v>
      </c>
      <c r="C11" s="60" t="s">
        <v>53</v>
      </c>
      <c r="D11" s="29" t="s">
        <v>54</v>
      </c>
      <c r="E11" s="54" t="s">
        <v>46</v>
      </c>
      <c r="F11" s="52" t="s">
        <v>47</v>
      </c>
      <c r="G11" s="41">
        <v>27.25</v>
      </c>
      <c r="H11" s="54" t="s">
        <v>25</v>
      </c>
      <c r="I11" s="84">
        <v>0.7</v>
      </c>
      <c r="J11" s="58">
        <f>19500000*I11</f>
        <v>13650000</v>
      </c>
      <c r="K11" s="1"/>
      <c r="L11" s="86"/>
      <c r="M11" s="86"/>
    </row>
    <row r="12" spans="1:13" ht="25.5" customHeight="1" x14ac:dyDescent="0.25">
      <c r="A12" s="36">
        <f>A11+1</f>
        <v>2</v>
      </c>
      <c r="B12" s="31" t="s">
        <v>55</v>
      </c>
      <c r="C12" s="60" t="s">
        <v>56</v>
      </c>
      <c r="D12" s="29" t="s">
        <v>57</v>
      </c>
      <c r="E12" s="54" t="s">
        <v>58</v>
      </c>
      <c r="F12" s="52" t="s">
        <v>59</v>
      </c>
      <c r="G12" s="41">
        <v>27.2</v>
      </c>
      <c r="H12" s="54" t="s">
        <v>25</v>
      </c>
      <c r="I12" s="84">
        <v>0.7</v>
      </c>
      <c r="J12" s="58">
        <f t="shared" ref="J12:J38" si="0">19500000*I12</f>
        <v>13650000</v>
      </c>
      <c r="K12" s="1"/>
      <c r="L12" s="86"/>
      <c r="M12" s="86"/>
    </row>
    <row r="13" spans="1:13" ht="25.5" customHeight="1" x14ac:dyDescent="0.25">
      <c r="A13" s="36">
        <f t="shared" ref="A13:A38" si="1">A12+1</f>
        <v>3</v>
      </c>
      <c r="B13" s="31" t="s">
        <v>60</v>
      </c>
      <c r="C13" s="60" t="s">
        <v>61</v>
      </c>
      <c r="D13" s="29" t="s">
        <v>62</v>
      </c>
      <c r="E13" s="54" t="s">
        <v>58</v>
      </c>
      <c r="F13" s="52" t="s">
        <v>59</v>
      </c>
      <c r="G13" s="41">
        <v>27</v>
      </c>
      <c r="H13" s="54" t="s">
        <v>25</v>
      </c>
      <c r="I13" s="84">
        <v>0.7</v>
      </c>
      <c r="J13" s="58">
        <f t="shared" si="0"/>
        <v>13650000</v>
      </c>
      <c r="K13" s="1"/>
      <c r="L13" s="86"/>
      <c r="M13" s="86"/>
    </row>
    <row r="14" spans="1:13" ht="25.5" customHeight="1" x14ac:dyDescent="0.25">
      <c r="A14" s="36">
        <f t="shared" si="1"/>
        <v>4</v>
      </c>
      <c r="B14" s="31" t="s">
        <v>63</v>
      </c>
      <c r="C14" s="60" t="s">
        <v>64</v>
      </c>
      <c r="D14" s="29" t="s">
        <v>65</v>
      </c>
      <c r="E14" s="54" t="s">
        <v>66</v>
      </c>
      <c r="F14" s="52" t="s">
        <v>47</v>
      </c>
      <c r="G14" s="41">
        <v>26.95</v>
      </c>
      <c r="H14" s="54" t="s">
        <v>25</v>
      </c>
      <c r="I14" s="84">
        <v>0.7</v>
      </c>
      <c r="J14" s="58">
        <f t="shared" si="0"/>
        <v>13650000</v>
      </c>
      <c r="K14" s="1"/>
      <c r="L14" s="86"/>
      <c r="M14" s="86"/>
    </row>
    <row r="15" spans="1:13" ht="25.5" customHeight="1" x14ac:dyDescent="0.25">
      <c r="A15" s="36">
        <f t="shared" si="1"/>
        <v>5</v>
      </c>
      <c r="B15" s="31" t="s">
        <v>67</v>
      </c>
      <c r="C15" s="60" t="s">
        <v>68</v>
      </c>
      <c r="D15" s="29" t="s">
        <v>69</v>
      </c>
      <c r="E15" s="54" t="s">
        <v>66</v>
      </c>
      <c r="F15" s="52" t="s">
        <v>47</v>
      </c>
      <c r="G15" s="41">
        <v>26.8</v>
      </c>
      <c r="H15" s="54" t="s">
        <v>25</v>
      </c>
      <c r="I15" s="84">
        <v>0.7</v>
      </c>
      <c r="J15" s="58">
        <f t="shared" si="0"/>
        <v>13650000</v>
      </c>
      <c r="K15" s="1"/>
      <c r="L15" s="86"/>
      <c r="M15" s="86"/>
    </row>
    <row r="16" spans="1:13" ht="25.5" customHeight="1" x14ac:dyDescent="0.25">
      <c r="A16" s="36">
        <f t="shared" si="1"/>
        <v>6</v>
      </c>
      <c r="B16" s="31" t="s">
        <v>70</v>
      </c>
      <c r="C16" s="60" t="s">
        <v>71</v>
      </c>
      <c r="D16" s="29" t="s">
        <v>57</v>
      </c>
      <c r="E16" s="54" t="s">
        <v>51</v>
      </c>
      <c r="F16" s="52" t="s">
        <v>47</v>
      </c>
      <c r="G16" s="41">
        <v>26.8</v>
      </c>
      <c r="H16" s="54" t="s">
        <v>25</v>
      </c>
      <c r="I16" s="84">
        <v>0.7</v>
      </c>
      <c r="J16" s="58">
        <f t="shared" si="0"/>
        <v>13650000</v>
      </c>
      <c r="K16" s="1"/>
      <c r="L16" s="86"/>
      <c r="M16" s="86"/>
    </row>
    <row r="17" spans="1:13" ht="25.5" customHeight="1" x14ac:dyDescent="0.25">
      <c r="A17" s="36">
        <f t="shared" si="1"/>
        <v>7</v>
      </c>
      <c r="B17" s="31" t="s">
        <v>72</v>
      </c>
      <c r="C17" s="60" t="s">
        <v>73</v>
      </c>
      <c r="D17" s="29" t="s">
        <v>74</v>
      </c>
      <c r="E17" s="54" t="s">
        <v>75</v>
      </c>
      <c r="F17" s="52" t="s">
        <v>59</v>
      </c>
      <c r="G17" s="41">
        <v>26.8</v>
      </c>
      <c r="H17" s="54" t="s">
        <v>25</v>
      </c>
      <c r="I17" s="84">
        <v>0.7</v>
      </c>
      <c r="J17" s="58">
        <f t="shared" si="0"/>
        <v>13650000</v>
      </c>
      <c r="K17" s="1"/>
      <c r="L17" s="86"/>
      <c r="M17" s="86"/>
    </row>
    <row r="18" spans="1:13" ht="25.5" customHeight="1" x14ac:dyDescent="0.25">
      <c r="A18" s="36">
        <f t="shared" si="1"/>
        <v>8</v>
      </c>
      <c r="B18" s="31" t="s">
        <v>76</v>
      </c>
      <c r="C18" s="60" t="s">
        <v>77</v>
      </c>
      <c r="D18" s="29" t="s">
        <v>74</v>
      </c>
      <c r="E18" s="54" t="s">
        <v>78</v>
      </c>
      <c r="F18" s="52" t="s">
        <v>47</v>
      </c>
      <c r="G18" s="41">
        <v>26.75</v>
      </c>
      <c r="H18" s="54" t="s">
        <v>25</v>
      </c>
      <c r="I18" s="84">
        <v>0.7</v>
      </c>
      <c r="J18" s="58">
        <f t="shared" si="0"/>
        <v>13650000</v>
      </c>
      <c r="K18" s="1"/>
      <c r="L18" s="86"/>
      <c r="M18" s="86"/>
    </row>
    <row r="19" spans="1:13" ht="25.5" customHeight="1" x14ac:dyDescent="0.25">
      <c r="A19" s="36">
        <f t="shared" si="1"/>
        <v>9</v>
      </c>
      <c r="B19" s="31" t="s">
        <v>79</v>
      </c>
      <c r="C19" s="60" t="s">
        <v>80</v>
      </c>
      <c r="D19" s="29" t="s">
        <v>81</v>
      </c>
      <c r="E19" s="54" t="s">
        <v>66</v>
      </c>
      <c r="F19" s="52" t="s">
        <v>47</v>
      </c>
      <c r="G19" s="41">
        <v>26.75</v>
      </c>
      <c r="H19" s="54" t="s">
        <v>25</v>
      </c>
      <c r="I19" s="84">
        <v>0.7</v>
      </c>
      <c r="J19" s="58">
        <f t="shared" si="0"/>
        <v>13650000</v>
      </c>
      <c r="K19" s="1"/>
      <c r="L19" s="86"/>
      <c r="M19" s="86"/>
    </row>
    <row r="20" spans="1:13" ht="25.5" customHeight="1" x14ac:dyDescent="0.25">
      <c r="A20" s="36">
        <f t="shared" si="1"/>
        <v>10</v>
      </c>
      <c r="B20" s="31" t="s">
        <v>82</v>
      </c>
      <c r="C20" s="60" t="s">
        <v>83</v>
      </c>
      <c r="D20" s="29" t="s">
        <v>84</v>
      </c>
      <c r="E20" s="54" t="s">
        <v>46</v>
      </c>
      <c r="F20" s="52" t="s">
        <v>47</v>
      </c>
      <c r="G20" s="41">
        <v>26.7</v>
      </c>
      <c r="H20" s="54" t="s">
        <v>25</v>
      </c>
      <c r="I20" s="84">
        <v>0.7</v>
      </c>
      <c r="J20" s="58">
        <f t="shared" si="0"/>
        <v>13650000</v>
      </c>
      <c r="K20" s="1"/>
      <c r="L20" s="86"/>
      <c r="M20" s="86"/>
    </row>
    <row r="21" spans="1:13" ht="25.5" customHeight="1" x14ac:dyDescent="0.25">
      <c r="A21" s="36">
        <f t="shared" si="1"/>
        <v>11</v>
      </c>
      <c r="B21" s="31" t="s">
        <v>85</v>
      </c>
      <c r="C21" s="60" t="s">
        <v>86</v>
      </c>
      <c r="D21" s="29" t="s">
        <v>87</v>
      </c>
      <c r="E21" s="54" t="s">
        <v>51</v>
      </c>
      <c r="F21" s="52" t="s">
        <v>47</v>
      </c>
      <c r="G21" s="41">
        <v>26.7</v>
      </c>
      <c r="H21" s="54" t="s">
        <v>25</v>
      </c>
      <c r="I21" s="84">
        <v>0.7</v>
      </c>
      <c r="J21" s="58">
        <f t="shared" si="0"/>
        <v>13650000</v>
      </c>
      <c r="K21" s="1"/>
      <c r="L21" s="86"/>
      <c r="M21" s="86"/>
    </row>
    <row r="22" spans="1:13" ht="25.5" customHeight="1" x14ac:dyDescent="0.25">
      <c r="A22" s="36">
        <f t="shared" si="1"/>
        <v>12</v>
      </c>
      <c r="B22" s="31" t="s">
        <v>88</v>
      </c>
      <c r="C22" s="60" t="s">
        <v>89</v>
      </c>
      <c r="D22" s="29" t="s">
        <v>65</v>
      </c>
      <c r="E22" s="54" t="s">
        <v>51</v>
      </c>
      <c r="F22" s="52" t="s">
        <v>47</v>
      </c>
      <c r="G22" s="41">
        <v>26.65</v>
      </c>
      <c r="H22" s="54" t="s">
        <v>25</v>
      </c>
      <c r="I22" s="84">
        <v>0.7</v>
      </c>
      <c r="J22" s="58">
        <f t="shared" si="0"/>
        <v>13650000</v>
      </c>
      <c r="K22" s="1"/>
      <c r="L22" s="86"/>
      <c r="M22" s="86"/>
    </row>
    <row r="23" spans="1:13" ht="25.5" customHeight="1" x14ac:dyDescent="0.25">
      <c r="A23" s="36">
        <f t="shared" si="1"/>
        <v>13</v>
      </c>
      <c r="B23" s="31" t="s">
        <v>90</v>
      </c>
      <c r="C23" s="60" t="s">
        <v>53</v>
      </c>
      <c r="D23" s="29" t="s">
        <v>81</v>
      </c>
      <c r="E23" s="54" t="s">
        <v>75</v>
      </c>
      <c r="F23" s="52" t="s">
        <v>59</v>
      </c>
      <c r="G23" s="41">
        <v>26.65</v>
      </c>
      <c r="H23" s="54" t="s">
        <v>25</v>
      </c>
      <c r="I23" s="84">
        <v>0.7</v>
      </c>
      <c r="J23" s="58">
        <f t="shared" si="0"/>
        <v>13650000</v>
      </c>
      <c r="K23" s="1"/>
      <c r="L23" s="86"/>
      <c r="M23" s="86"/>
    </row>
    <row r="24" spans="1:13" ht="25.5" customHeight="1" x14ac:dyDescent="0.25">
      <c r="A24" s="36">
        <f t="shared" si="1"/>
        <v>14</v>
      </c>
      <c r="B24" s="31" t="s">
        <v>91</v>
      </c>
      <c r="C24" s="60" t="s">
        <v>92</v>
      </c>
      <c r="D24" s="29" t="s">
        <v>93</v>
      </c>
      <c r="E24" s="54" t="s">
        <v>94</v>
      </c>
      <c r="F24" s="52" t="s">
        <v>95</v>
      </c>
      <c r="G24" s="41">
        <v>26.6</v>
      </c>
      <c r="H24" s="54" t="s">
        <v>25</v>
      </c>
      <c r="I24" s="84">
        <v>0.7</v>
      </c>
      <c r="J24" s="58">
        <f t="shared" si="0"/>
        <v>13650000</v>
      </c>
      <c r="K24" s="1"/>
      <c r="L24" s="86"/>
      <c r="M24" s="86"/>
    </row>
    <row r="25" spans="1:13" ht="25.5" customHeight="1" x14ac:dyDescent="0.25">
      <c r="A25" s="36">
        <f t="shared" si="1"/>
        <v>15</v>
      </c>
      <c r="B25" s="31" t="s">
        <v>96</v>
      </c>
      <c r="C25" s="60" t="s">
        <v>97</v>
      </c>
      <c r="D25" s="29" t="s">
        <v>98</v>
      </c>
      <c r="E25" s="54" t="s">
        <v>51</v>
      </c>
      <c r="F25" s="52" t="s">
        <v>47</v>
      </c>
      <c r="G25" s="41">
        <v>26.6</v>
      </c>
      <c r="H25" s="54" t="s">
        <v>25</v>
      </c>
      <c r="I25" s="84">
        <v>0.7</v>
      </c>
      <c r="J25" s="58">
        <f t="shared" si="0"/>
        <v>13650000</v>
      </c>
      <c r="K25" s="1"/>
      <c r="L25" s="86"/>
      <c r="M25" s="86"/>
    </row>
    <row r="26" spans="1:13" ht="25.5" customHeight="1" x14ac:dyDescent="0.25">
      <c r="A26" s="36">
        <f t="shared" si="1"/>
        <v>16</v>
      </c>
      <c r="B26" s="31" t="s">
        <v>99</v>
      </c>
      <c r="C26" s="60" t="s">
        <v>100</v>
      </c>
      <c r="D26" s="29" t="s">
        <v>101</v>
      </c>
      <c r="E26" s="54" t="s">
        <v>46</v>
      </c>
      <c r="F26" s="52" t="s">
        <v>47</v>
      </c>
      <c r="G26" s="41">
        <v>26.6</v>
      </c>
      <c r="H26" s="54" t="s">
        <v>25</v>
      </c>
      <c r="I26" s="84">
        <v>0.7</v>
      </c>
      <c r="J26" s="58">
        <f t="shared" si="0"/>
        <v>13650000</v>
      </c>
      <c r="K26" s="1"/>
      <c r="L26" s="86"/>
      <c r="M26" s="86"/>
    </row>
    <row r="27" spans="1:13" ht="25.5" customHeight="1" x14ac:dyDescent="0.25">
      <c r="A27" s="36">
        <f t="shared" si="1"/>
        <v>17</v>
      </c>
      <c r="B27" s="31" t="s">
        <v>102</v>
      </c>
      <c r="C27" s="60" t="s">
        <v>103</v>
      </c>
      <c r="D27" s="29" t="s">
        <v>104</v>
      </c>
      <c r="E27" s="54" t="s">
        <v>51</v>
      </c>
      <c r="F27" s="52" t="s">
        <v>47</v>
      </c>
      <c r="G27" s="41">
        <v>26.6</v>
      </c>
      <c r="H27" s="54" t="s">
        <v>25</v>
      </c>
      <c r="I27" s="84">
        <v>0.7</v>
      </c>
      <c r="J27" s="58">
        <f t="shared" si="0"/>
        <v>13650000</v>
      </c>
      <c r="K27" s="1"/>
      <c r="L27" s="86"/>
      <c r="M27" s="86"/>
    </row>
    <row r="28" spans="1:13" ht="25.5" customHeight="1" x14ac:dyDescent="0.25">
      <c r="A28" s="36">
        <f t="shared" si="1"/>
        <v>18</v>
      </c>
      <c r="B28" s="31" t="s">
        <v>105</v>
      </c>
      <c r="C28" s="60" t="s">
        <v>106</v>
      </c>
      <c r="D28" s="29" t="s">
        <v>107</v>
      </c>
      <c r="E28" s="54" t="s">
        <v>46</v>
      </c>
      <c r="F28" s="52" t="s">
        <v>47</v>
      </c>
      <c r="G28" s="41">
        <v>26.6</v>
      </c>
      <c r="H28" s="54" t="s">
        <v>25</v>
      </c>
      <c r="I28" s="84">
        <v>0.7</v>
      </c>
      <c r="J28" s="58">
        <f t="shared" si="0"/>
        <v>13650000</v>
      </c>
      <c r="K28" s="1"/>
      <c r="L28" s="86"/>
      <c r="M28" s="86"/>
    </row>
    <row r="29" spans="1:13" ht="25.5" customHeight="1" x14ac:dyDescent="0.25">
      <c r="A29" s="36">
        <f t="shared" si="1"/>
        <v>19</v>
      </c>
      <c r="B29" s="31" t="s">
        <v>108</v>
      </c>
      <c r="C29" s="60" t="s">
        <v>109</v>
      </c>
      <c r="D29" s="29" t="s">
        <v>110</v>
      </c>
      <c r="E29" s="54" t="s">
        <v>78</v>
      </c>
      <c r="F29" s="52" t="s">
        <v>47</v>
      </c>
      <c r="G29" s="41">
        <v>26.6</v>
      </c>
      <c r="H29" s="54" t="s">
        <v>25</v>
      </c>
      <c r="I29" s="84">
        <v>0.7</v>
      </c>
      <c r="J29" s="58">
        <f t="shared" si="0"/>
        <v>13650000</v>
      </c>
      <c r="K29" s="1"/>
      <c r="L29" s="86"/>
      <c r="M29" s="86"/>
    </row>
    <row r="30" spans="1:13" ht="25.5" customHeight="1" x14ac:dyDescent="0.25">
      <c r="A30" s="36">
        <f t="shared" si="1"/>
        <v>20</v>
      </c>
      <c r="B30" s="31" t="s">
        <v>111</v>
      </c>
      <c r="C30" s="60" t="s">
        <v>112</v>
      </c>
      <c r="D30" s="29" t="s">
        <v>110</v>
      </c>
      <c r="E30" s="54" t="s">
        <v>78</v>
      </c>
      <c r="F30" s="52" t="s">
        <v>47</v>
      </c>
      <c r="G30" s="41">
        <v>26.6</v>
      </c>
      <c r="H30" s="54" t="s">
        <v>25</v>
      </c>
      <c r="I30" s="84">
        <v>0.7</v>
      </c>
      <c r="J30" s="58">
        <f t="shared" si="0"/>
        <v>13650000</v>
      </c>
      <c r="K30" s="1"/>
      <c r="L30" s="86"/>
      <c r="M30" s="86"/>
    </row>
    <row r="31" spans="1:13" ht="25.5" customHeight="1" x14ac:dyDescent="0.25">
      <c r="A31" s="36">
        <f t="shared" si="1"/>
        <v>21</v>
      </c>
      <c r="B31" s="31" t="s">
        <v>113</v>
      </c>
      <c r="C31" s="60" t="s">
        <v>114</v>
      </c>
      <c r="D31" s="29" t="s">
        <v>115</v>
      </c>
      <c r="E31" s="54" t="s">
        <v>116</v>
      </c>
      <c r="F31" s="52" t="s">
        <v>59</v>
      </c>
      <c r="G31" s="41">
        <v>26.57</v>
      </c>
      <c r="H31" s="54" t="s">
        <v>25</v>
      </c>
      <c r="I31" s="84">
        <v>0.7</v>
      </c>
      <c r="J31" s="58">
        <f t="shared" si="0"/>
        <v>13650000</v>
      </c>
      <c r="K31" s="1"/>
      <c r="L31" s="86"/>
      <c r="M31" s="86"/>
    </row>
    <row r="32" spans="1:13" ht="25.5" customHeight="1" x14ac:dyDescent="0.25">
      <c r="A32" s="36">
        <f t="shared" si="1"/>
        <v>22</v>
      </c>
      <c r="B32" s="31" t="s">
        <v>117</v>
      </c>
      <c r="C32" s="60" t="s">
        <v>118</v>
      </c>
      <c r="D32" s="29" t="s">
        <v>84</v>
      </c>
      <c r="E32" s="54" t="s">
        <v>66</v>
      </c>
      <c r="F32" s="52" t="s">
        <v>47</v>
      </c>
      <c r="G32" s="41">
        <v>26.55</v>
      </c>
      <c r="H32" s="54" t="s">
        <v>25</v>
      </c>
      <c r="I32" s="84">
        <v>0.7</v>
      </c>
      <c r="J32" s="58">
        <f t="shared" si="0"/>
        <v>13650000</v>
      </c>
      <c r="K32" s="1"/>
      <c r="L32" s="86"/>
      <c r="M32" s="86"/>
    </row>
    <row r="33" spans="1:13" ht="25.5" customHeight="1" x14ac:dyDescent="0.25">
      <c r="A33" s="36">
        <f t="shared" si="1"/>
        <v>23</v>
      </c>
      <c r="B33" s="31" t="s">
        <v>119</v>
      </c>
      <c r="C33" s="60" t="s">
        <v>120</v>
      </c>
      <c r="D33" s="29" t="s">
        <v>121</v>
      </c>
      <c r="E33" s="54" t="s">
        <v>46</v>
      </c>
      <c r="F33" s="52" t="s">
        <v>47</v>
      </c>
      <c r="G33" s="41">
        <v>26.55</v>
      </c>
      <c r="H33" s="54" t="s">
        <v>25</v>
      </c>
      <c r="I33" s="84">
        <v>0.7</v>
      </c>
      <c r="J33" s="58">
        <f t="shared" ref="J33:J37" si="2">19500000*I33</f>
        <v>13650000</v>
      </c>
      <c r="K33" s="1"/>
      <c r="L33" s="86"/>
      <c r="M33" s="86"/>
    </row>
    <row r="34" spans="1:13" ht="25.5" customHeight="1" x14ac:dyDescent="0.25">
      <c r="A34" s="36">
        <f t="shared" si="1"/>
        <v>24</v>
      </c>
      <c r="B34" s="31" t="s">
        <v>122</v>
      </c>
      <c r="C34" s="60" t="s">
        <v>123</v>
      </c>
      <c r="D34" s="29" t="s">
        <v>124</v>
      </c>
      <c r="E34" s="54" t="s">
        <v>66</v>
      </c>
      <c r="F34" s="52" t="s">
        <v>47</v>
      </c>
      <c r="G34" s="41">
        <v>26.55</v>
      </c>
      <c r="H34" s="54" t="s">
        <v>25</v>
      </c>
      <c r="I34" s="84">
        <v>0.7</v>
      </c>
      <c r="J34" s="58">
        <f t="shared" si="2"/>
        <v>13650000</v>
      </c>
      <c r="K34" s="1"/>
      <c r="L34" s="86"/>
      <c r="M34" s="86"/>
    </row>
    <row r="35" spans="1:13" ht="25.5" customHeight="1" x14ac:dyDescent="0.25">
      <c r="A35" s="36">
        <f t="shared" si="1"/>
        <v>25</v>
      </c>
      <c r="B35" s="31" t="s">
        <v>125</v>
      </c>
      <c r="C35" s="60" t="s">
        <v>126</v>
      </c>
      <c r="D35" s="29" t="s">
        <v>127</v>
      </c>
      <c r="E35" s="54" t="s">
        <v>51</v>
      </c>
      <c r="F35" s="52" t="s">
        <v>47</v>
      </c>
      <c r="G35" s="41">
        <v>26.55</v>
      </c>
      <c r="H35" s="54" t="s">
        <v>25</v>
      </c>
      <c r="I35" s="84">
        <v>0.7</v>
      </c>
      <c r="J35" s="58">
        <f t="shared" si="2"/>
        <v>13650000</v>
      </c>
      <c r="K35" s="1"/>
      <c r="L35" s="86"/>
      <c r="M35" s="86"/>
    </row>
    <row r="36" spans="1:13" ht="25.5" customHeight="1" x14ac:dyDescent="0.25">
      <c r="A36" s="36">
        <f t="shared" si="1"/>
        <v>26</v>
      </c>
      <c r="B36" s="31" t="s">
        <v>128</v>
      </c>
      <c r="C36" s="60" t="s">
        <v>129</v>
      </c>
      <c r="D36" s="29" t="s">
        <v>130</v>
      </c>
      <c r="E36" s="54" t="s">
        <v>51</v>
      </c>
      <c r="F36" s="52" t="s">
        <v>47</v>
      </c>
      <c r="G36" s="41">
        <v>26.55</v>
      </c>
      <c r="H36" s="54" t="s">
        <v>25</v>
      </c>
      <c r="I36" s="84">
        <v>0.7</v>
      </c>
      <c r="J36" s="58">
        <f t="shared" si="2"/>
        <v>13650000</v>
      </c>
      <c r="K36" s="1"/>
      <c r="L36" s="86"/>
      <c r="M36" s="86"/>
    </row>
    <row r="37" spans="1:13" ht="25.5" customHeight="1" x14ac:dyDescent="0.25">
      <c r="A37" s="36">
        <f t="shared" si="1"/>
        <v>27</v>
      </c>
      <c r="B37" s="31" t="s">
        <v>131</v>
      </c>
      <c r="C37" s="60" t="s">
        <v>132</v>
      </c>
      <c r="D37" s="29" t="s">
        <v>133</v>
      </c>
      <c r="E37" s="54" t="s">
        <v>66</v>
      </c>
      <c r="F37" s="52" t="s">
        <v>47</v>
      </c>
      <c r="G37" s="41">
        <v>26.55</v>
      </c>
      <c r="H37" s="54" t="s">
        <v>25</v>
      </c>
      <c r="I37" s="84">
        <v>0.7</v>
      </c>
      <c r="J37" s="58">
        <f t="shared" si="2"/>
        <v>13650000</v>
      </c>
      <c r="K37" s="1"/>
      <c r="L37" s="86"/>
      <c r="M37" s="86"/>
    </row>
    <row r="38" spans="1:13" ht="25.5" customHeight="1" x14ac:dyDescent="0.25">
      <c r="A38" s="36">
        <f t="shared" si="1"/>
        <v>28</v>
      </c>
      <c r="B38" s="31" t="s">
        <v>134</v>
      </c>
      <c r="C38" s="60" t="s">
        <v>135</v>
      </c>
      <c r="D38" s="29" t="s">
        <v>136</v>
      </c>
      <c r="E38" s="54" t="s">
        <v>137</v>
      </c>
      <c r="F38" s="52" t="s">
        <v>59</v>
      </c>
      <c r="G38" s="41">
        <v>26.55</v>
      </c>
      <c r="H38" s="54" t="s">
        <v>25</v>
      </c>
      <c r="I38" s="84">
        <v>0.7</v>
      </c>
      <c r="J38" s="58">
        <f t="shared" si="0"/>
        <v>13650000</v>
      </c>
      <c r="K38" s="1"/>
      <c r="L38" s="86"/>
      <c r="M38" s="86"/>
    </row>
    <row r="39" spans="1:13" ht="25.5" customHeight="1" x14ac:dyDescent="0.25">
      <c r="A39" s="36"/>
      <c r="B39" s="76" t="s">
        <v>16</v>
      </c>
      <c r="C39" s="46">
        <f>A38</f>
        <v>28</v>
      </c>
      <c r="D39" s="83" t="s">
        <v>17</v>
      </c>
      <c r="E39" s="55"/>
      <c r="F39" s="52"/>
      <c r="G39" s="41"/>
      <c r="H39" s="63"/>
      <c r="I39" s="41"/>
      <c r="J39" s="42">
        <f>SUM(J11:J38)</f>
        <v>382200000</v>
      </c>
      <c r="K39" s="1"/>
      <c r="L39" s="86"/>
      <c r="M39" s="86"/>
    </row>
    <row r="40" spans="1:13" ht="25.5" customHeight="1" x14ac:dyDescent="0.25">
      <c r="A40" s="50" t="s">
        <v>32</v>
      </c>
      <c r="B40" s="59"/>
      <c r="C40" s="60"/>
      <c r="D40" s="61"/>
      <c r="E40" s="54"/>
      <c r="F40" s="52"/>
      <c r="G40" s="41"/>
      <c r="H40" s="54"/>
      <c r="I40" s="36"/>
      <c r="J40" s="59"/>
      <c r="K40" s="1"/>
      <c r="L40" s="86"/>
      <c r="M40" s="86"/>
    </row>
    <row r="41" spans="1:13" ht="25.5" customHeight="1" x14ac:dyDescent="0.25">
      <c r="A41" s="36">
        <v>1</v>
      </c>
      <c r="B41" s="31" t="s">
        <v>145</v>
      </c>
      <c r="C41" s="60" t="s">
        <v>146</v>
      </c>
      <c r="D41" s="29" t="s">
        <v>133</v>
      </c>
      <c r="E41" s="54" t="s">
        <v>147</v>
      </c>
      <c r="F41" s="52" t="s">
        <v>47</v>
      </c>
      <c r="G41" s="41">
        <v>26.9</v>
      </c>
      <c r="H41" s="54" t="s">
        <v>25</v>
      </c>
      <c r="I41" s="84">
        <v>0.7</v>
      </c>
      <c r="J41" s="58">
        <f t="shared" ref="J41:J60" si="3">19500000*I41</f>
        <v>13650000</v>
      </c>
      <c r="K41" s="1"/>
      <c r="L41" s="86"/>
      <c r="M41" s="86"/>
    </row>
    <row r="42" spans="1:13" ht="25.5" customHeight="1" x14ac:dyDescent="0.25">
      <c r="A42" s="36">
        <f>A41+1</f>
        <v>2</v>
      </c>
      <c r="B42" s="31" t="s">
        <v>148</v>
      </c>
      <c r="C42" s="60" t="s">
        <v>149</v>
      </c>
      <c r="D42" s="29" t="s">
        <v>150</v>
      </c>
      <c r="E42" s="54" t="s">
        <v>151</v>
      </c>
      <c r="F42" s="52" t="s">
        <v>47</v>
      </c>
      <c r="G42" s="41">
        <v>26.8</v>
      </c>
      <c r="H42" s="54" t="s">
        <v>25</v>
      </c>
      <c r="I42" s="84">
        <v>0.7</v>
      </c>
      <c r="J42" s="58">
        <f t="shared" si="3"/>
        <v>13650000</v>
      </c>
      <c r="K42" s="1"/>
      <c r="L42" s="86"/>
      <c r="M42" s="86"/>
    </row>
    <row r="43" spans="1:13" ht="25.5" customHeight="1" x14ac:dyDescent="0.25">
      <c r="A43" s="36">
        <f t="shared" ref="A43:A60" si="4">A42+1</f>
        <v>3</v>
      </c>
      <c r="B43" s="31" t="s">
        <v>152</v>
      </c>
      <c r="C43" s="60" t="s">
        <v>153</v>
      </c>
      <c r="D43" s="29" t="s">
        <v>154</v>
      </c>
      <c r="E43" s="54" t="s">
        <v>155</v>
      </c>
      <c r="F43" s="52" t="s">
        <v>47</v>
      </c>
      <c r="G43" s="41">
        <v>26.8</v>
      </c>
      <c r="H43" s="54" t="s">
        <v>25</v>
      </c>
      <c r="I43" s="84">
        <v>0.7</v>
      </c>
      <c r="J43" s="58">
        <f t="shared" si="3"/>
        <v>13650000</v>
      </c>
      <c r="K43" s="1"/>
      <c r="L43" s="86"/>
      <c r="M43" s="86"/>
    </row>
    <row r="44" spans="1:13" ht="25.5" customHeight="1" x14ac:dyDescent="0.25">
      <c r="A44" s="36">
        <f t="shared" si="4"/>
        <v>4</v>
      </c>
      <c r="B44" s="31" t="s">
        <v>156</v>
      </c>
      <c r="C44" s="60" t="s">
        <v>157</v>
      </c>
      <c r="D44" s="29" t="s">
        <v>158</v>
      </c>
      <c r="E44" s="54" t="s">
        <v>140</v>
      </c>
      <c r="F44" s="52" t="s">
        <v>47</v>
      </c>
      <c r="G44" s="41">
        <v>26.7</v>
      </c>
      <c r="H44" s="54" t="s">
        <v>25</v>
      </c>
      <c r="I44" s="84">
        <v>0.7</v>
      </c>
      <c r="J44" s="58">
        <f t="shared" si="3"/>
        <v>13650000</v>
      </c>
      <c r="K44" s="1"/>
      <c r="L44" s="86"/>
      <c r="M44" s="86"/>
    </row>
    <row r="45" spans="1:13" ht="25.5" customHeight="1" x14ac:dyDescent="0.25">
      <c r="A45" s="36">
        <f t="shared" si="4"/>
        <v>5</v>
      </c>
      <c r="B45" s="31" t="s">
        <v>159</v>
      </c>
      <c r="C45" s="60" t="s">
        <v>160</v>
      </c>
      <c r="D45" s="29" t="s">
        <v>161</v>
      </c>
      <c r="E45" s="54" t="s">
        <v>162</v>
      </c>
      <c r="F45" s="52" t="s">
        <v>47</v>
      </c>
      <c r="G45" s="41">
        <v>26.6</v>
      </c>
      <c r="H45" s="54" t="s">
        <v>25</v>
      </c>
      <c r="I45" s="84">
        <v>0.7</v>
      </c>
      <c r="J45" s="58">
        <f t="shared" si="3"/>
        <v>13650000</v>
      </c>
      <c r="K45" s="1"/>
      <c r="L45" s="86"/>
      <c r="M45" s="86"/>
    </row>
    <row r="46" spans="1:13" ht="25.5" customHeight="1" x14ac:dyDescent="0.25">
      <c r="A46" s="36">
        <f t="shared" si="4"/>
        <v>6</v>
      </c>
      <c r="B46" s="31" t="s">
        <v>163</v>
      </c>
      <c r="C46" s="60" t="s">
        <v>164</v>
      </c>
      <c r="D46" s="29" t="s">
        <v>133</v>
      </c>
      <c r="E46" s="54" t="s">
        <v>165</v>
      </c>
      <c r="F46" s="52" t="s">
        <v>59</v>
      </c>
      <c r="G46" s="41">
        <v>26.5</v>
      </c>
      <c r="H46" s="54" t="s">
        <v>25</v>
      </c>
      <c r="I46" s="84">
        <v>0.7</v>
      </c>
      <c r="J46" s="58">
        <f t="shared" si="3"/>
        <v>13650000</v>
      </c>
      <c r="K46" s="1"/>
      <c r="L46" s="86"/>
      <c r="M46" s="86"/>
    </row>
    <row r="47" spans="1:13" s="88" customFormat="1" ht="25.5" customHeight="1" x14ac:dyDescent="0.25">
      <c r="A47" s="36">
        <f t="shared" si="4"/>
        <v>7</v>
      </c>
      <c r="B47" s="31" t="s">
        <v>166</v>
      </c>
      <c r="C47" s="60" t="s">
        <v>167</v>
      </c>
      <c r="D47" s="29" t="s">
        <v>168</v>
      </c>
      <c r="E47" s="54" t="s">
        <v>151</v>
      </c>
      <c r="F47" s="52" t="s">
        <v>47</v>
      </c>
      <c r="G47" s="41">
        <v>26.45</v>
      </c>
      <c r="H47" s="54" t="s">
        <v>25</v>
      </c>
      <c r="I47" s="84">
        <v>0.7</v>
      </c>
      <c r="J47" s="58">
        <f t="shared" si="3"/>
        <v>13650000</v>
      </c>
      <c r="K47" s="1"/>
      <c r="L47" s="86"/>
      <c r="M47" s="86"/>
    </row>
    <row r="48" spans="1:13" ht="25.5" customHeight="1" x14ac:dyDescent="0.25">
      <c r="A48" s="36">
        <f t="shared" si="4"/>
        <v>8</v>
      </c>
      <c r="B48" s="31" t="s">
        <v>169</v>
      </c>
      <c r="C48" s="60" t="s">
        <v>170</v>
      </c>
      <c r="D48" s="29" t="s">
        <v>171</v>
      </c>
      <c r="E48" s="54" t="s">
        <v>151</v>
      </c>
      <c r="F48" s="52" t="s">
        <v>47</v>
      </c>
      <c r="G48" s="41">
        <v>26.45</v>
      </c>
      <c r="H48" s="54" t="s">
        <v>25</v>
      </c>
      <c r="I48" s="84">
        <v>0.7</v>
      </c>
      <c r="J48" s="58">
        <f t="shared" si="3"/>
        <v>13650000</v>
      </c>
      <c r="K48" s="1"/>
      <c r="L48" s="86"/>
      <c r="M48" s="86"/>
    </row>
    <row r="49" spans="1:13" ht="25.5" customHeight="1" x14ac:dyDescent="0.25">
      <c r="A49" s="36">
        <f t="shared" si="4"/>
        <v>9</v>
      </c>
      <c r="B49" s="31" t="s">
        <v>172</v>
      </c>
      <c r="C49" s="60" t="s">
        <v>53</v>
      </c>
      <c r="D49" s="29" t="s">
        <v>173</v>
      </c>
      <c r="E49" s="54" t="s">
        <v>174</v>
      </c>
      <c r="F49" s="52" t="s">
        <v>175</v>
      </c>
      <c r="G49" s="41">
        <v>26.45</v>
      </c>
      <c r="H49" s="54" t="s">
        <v>25</v>
      </c>
      <c r="I49" s="84">
        <v>0.7</v>
      </c>
      <c r="J49" s="58">
        <f t="shared" ref="J49:J54" si="5">19500000*I49</f>
        <v>13650000</v>
      </c>
      <c r="K49" s="1"/>
      <c r="L49" s="86"/>
      <c r="M49" s="86"/>
    </row>
    <row r="50" spans="1:13" ht="25.5" customHeight="1" x14ac:dyDescent="0.25">
      <c r="A50" s="36">
        <f t="shared" si="4"/>
        <v>10</v>
      </c>
      <c r="B50" s="31" t="s">
        <v>176</v>
      </c>
      <c r="C50" s="60" t="s">
        <v>177</v>
      </c>
      <c r="D50" s="29" t="s">
        <v>178</v>
      </c>
      <c r="E50" s="54" t="s">
        <v>179</v>
      </c>
      <c r="F50" s="52" t="s">
        <v>47</v>
      </c>
      <c r="G50" s="41">
        <v>26.4</v>
      </c>
      <c r="H50" s="54" t="s">
        <v>25</v>
      </c>
      <c r="I50" s="84">
        <v>0.7</v>
      </c>
      <c r="J50" s="58">
        <f t="shared" si="5"/>
        <v>13650000</v>
      </c>
      <c r="K50" s="1"/>
      <c r="L50" s="86"/>
      <c r="M50" s="86"/>
    </row>
    <row r="51" spans="1:13" ht="25.5" customHeight="1" x14ac:dyDescent="0.25">
      <c r="A51" s="36">
        <f t="shared" si="4"/>
        <v>11</v>
      </c>
      <c r="B51" s="31" t="s">
        <v>180</v>
      </c>
      <c r="C51" s="60" t="s">
        <v>181</v>
      </c>
      <c r="D51" s="29" t="s">
        <v>182</v>
      </c>
      <c r="E51" s="54" t="s">
        <v>144</v>
      </c>
      <c r="F51" s="52" t="s">
        <v>47</v>
      </c>
      <c r="G51" s="41">
        <v>26.4</v>
      </c>
      <c r="H51" s="54" t="s">
        <v>25</v>
      </c>
      <c r="I51" s="84">
        <v>0.7</v>
      </c>
      <c r="J51" s="58">
        <f t="shared" si="5"/>
        <v>13650000</v>
      </c>
      <c r="K51" s="1"/>
      <c r="L51" s="86"/>
      <c r="M51" s="86"/>
    </row>
    <row r="52" spans="1:13" ht="25.5" customHeight="1" x14ac:dyDescent="0.25">
      <c r="A52" s="36">
        <f t="shared" si="4"/>
        <v>12</v>
      </c>
      <c r="B52" s="31" t="s">
        <v>183</v>
      </c>
      <c r="C52" s="60" t="s">
        <v>184</v>
      </c>
      <c r="D52" s="29" t="s">
        <v>185</v>
      </c>
      <c r="E52" s="54" t="s">
        <v>155</v>
      </c>
      <c r="F52" s="52" t="s">
        <v>47</v>
      </c>
      <c r="G52" s="41">
        <v>26.4</v>
      </c>
      <c r="H52" s="54" t="s">
        <v>25</v>
      </c>
      <c r="I52" s="84">
        <v>0.7</v>
      </c>
      <c r="J52" s="58">
        <f t="shared" si="5"/>
        <v>13650000</v>
      </c>
      <c r="K52" s="1"/>
      <c r="L52" s="86"/>
      <c r="M52" s="86"/>
    </row>
    <row r="53" spans="1:13" ht="25.5" customHeight="1" x14ac:dyDescent="0.25">
      <c r="A53" s="36">
        <f t="shared" si="4"/>
        <v>13</v>
      </c>
      <c r="B53" s="31" t="s">
        <v>186</v>
      </c>
      <c r="C53" s="60" t="s">
        <v>187</v>
      </c>
      <c r="D53" s="29" t="s">
        <v>188</v>
      </c>
      <c r="E53" s="54" t="s">
        <v>147</v>
      </c>
      <c r="F53" s="52" t="s">
        <v>47</v>
      </c>
      <c r="G53" s="41">
        <v>26.35</v>
      </c>
      <c r="H53" s="54" t="s">
        <v>25</v>
      </c>
      <c r="I53" s="84">
        <v>0.7</v>
      </c>
      <c r="J53" s="58">
        <f t="shared" si="5"/>
        <v>13650000</v>
      </c>
      <c r="K53" s="1"/>
      <c r="L53" s="86"/>
      <c r="M53" s="86"/>
    </row>
    <row r="54" spans="1:13" ht="25.5" customHeight="1" x14ac:dyDescent="0.25">
      <c r="A54" s="36">
        <f t="shared" si="4"/>
        <v>14</v>
      </c>
      <c r="B54" s="31" t="s">
        <v>189</v>
      </c>
      <c r="C54" s="60" t="s">
        <v>190</v>
      </c>
      <c r="D54" s="29" t="s">
        <v>57</v>
      </c>
      <c r="E54" s="54" t="s">
        <v>191</v>
      </c>
      <c r="F54" s="52" t="s">
        <v>59</v>
      </c>
      <c r="G54" s="41">
        <v>26.35</v>
      </c>
      <c r="H54" s="54" t="s">
        <v>25</v>
      </c>
      <c r="I54" s="84">
        <v>0.7</v>
      </c>
      <c r="J54" s="58">
        <f t="shared" si="5"/>
        <v>13650000</v>
      </c>
      <c r="K54" s="1"/>
      <c r="L54" s="86"/>
      <c r="M54" s="86"/>
    </row>
    <row r="55" spans="1:13" ht="25.5" customHeight="1" x14ac:dyDescent="0.25">
      <c r="A55" s="36">
        <f t="shared" si="4"/>
        <v>15</v>
      </c>
      <c r="B55" s="31" t="s">
        <v>192</v>
      </c>
      <c r="C55" s="60" t="s">
        <v>193</v>
      </c>
      <c r="D55" s="29" t="s">
        <v>194</v>
      </c>
      <c r="E55" s="54" t="s">
        <v>195</v>
      </c>
      <c r="F55" s="52" t="s">
        <v>47</v>
      </c>
      <c r="G55" s="41">
        <v>26.33</v>
      </c>
      <c r="H55" s="54" t="s">
        <v>25</v>
      </c>
      <c r="I55" s="84">
        <v>0.7</v>
      </c>
      <c r="J55" s="58">
        <f t="shared" si="3"/>
        <v>13650000</v>
      </c>
      <c r="K55" s="1"/>
      <c r="L55" s="86"/>
      <c r="M55" s="86"/>
    </row>
    <row r="56" spans="1:13" ht="25.5" customHeight="1" x14ac:dyDescent="0.25">
      <c r="A56" s="36">
        <f t="shared" si="4"/>
        <v>16</v>
      </c>
      <c r="B56" s="31" t="s">
        <v>196</v>
      </c>
      <c r="C56" s="60" t="s">
        <v>197</v>
      </c>
      <c r="D56" s="29" t="s">
        <v>198</v>
      </c>
      <c r="E56" s="54" t="s">
        <v>199</v>
      </c>
      <c r="F56" s="52" t="s">
        <v>47</v>
      </c>
      <c r="G56" s="41">
        <v>26.3</v>
      </c>
      <c r="H56" s="54" t="s">
        <v>25</v>
      </c>
      <c r="I56" s="84">
        <v>0.7</v>
      </c>
      <c r="J56" s="58">
        <f t="shared" si="3"/>
        <v>13650000</v>
      </c>
      <c r="K56" s="1"/>
      <c r="L56" s="86"/>
      <c r="M56" s="86"/>
    </row>
    <row r="57" spans="1:13" ht="25.5" customHeight="1" x14ac:dyDescent="0.25">
      <c r="A57" s="36">
        <f t="shared" si="4"/>
        <v>17</v>
      </c>
      <c r="B57" s="31" t="s">
        <v>200</v>
      </c>
      <c r="C57" s="60" t="s">
        <v>201</v>
      </c>
      <c r="D57" s="29" t="s">
        <v>57</v>
      </c>
      <c r="E57" s="54" t="s">
        <v>195</v>
      </c>
      <c r="F57" s="52" t="s">
        <v>47</v>
      </c>
      <c r="G57" s="41">
        <v>26.3</v>
      </c>
      <c r="H57" s="54" t="s">
        <v>25</v>
      </c>
      <c r="I57" s="84">
        <v>0.7</v>
      </c>
      <c r="J57" s="58">
        <f t="shared" si="3"/>
        <v>13650000</v>
      </c>
      <c r="K57" s="1"/>
      <c r="L57" s="86"/>
      <c r="M57" s="86"/>
    </row>
    <row r="58" spans="1:13" ht="25.5" customHeight="1" x14ac:dyDescent="0.25">
      <c r="A58" s="36">
        <f t="shared" si="4"/>
        <v>18</v>
      </c>
      <c r="B58" s="31" t="s">
        <v>202</v>
      </c>
      <c r="C58" s="60" t="s">
        <v>203</v>
      </c>
      <c r="D58" s="29" t="s">
        <v>204</v>
      </c>
      <c r="E58" s="54" t="s">
        <v>205</v>
      </c>
      <c r="F58" s="52" t="s">
        <v>206</v>
      </c>
      <c r="G58" s="41">
        <v>26.3</v>
      </c>
      <c r="H58" s="54" t="s">
        <v>25</v>
      </c>
      <c r="I58" s="84">
        <v>0.7</v>
      </c>
      <c r="J58" s="58">
        <f t="shared" si="3"/>
        <v>13650000</v>
      </c>
      <c r="K58" s="1"/>
      <c r="L58" s="86"/>
      <c r="M58" s="86"/>
    </row>
    <row r="59" spans="1:13" ht="25.5" customHeight="1" x14ac:dyDescent="0.25">
      <c r="A59" s="36">
        <f t="shared" si="4"/>
        <v>19</v>
      </c>
      <c r="B59" s="31" t="s">
        <v>207</v>
      </c>
      <c r="C59" s="60" t="s">
        <v>208</v>
      </c>
      <c r="D59" s="29" t="s">
        <v>209</v>
      </c>
      <c r="E59" s="54" t="s">
        <v>210</v>
      </c>
      <c r="F59" s="52" t="s">
        <v>59</v>
      </c>
      <c r="G59" s="41">
        <v>26.3</v>
      </c>
      <c r="H59" s="54" t="s">
        <v>25</v>
      </c>
      <c r="I59" s="84">
        <v>0.7</v>
      </c>
      <c r="J59" s="58">
        <f t="shared" si="3"/>
        <v>13650000</v>
      </c>
      <c r="K59" s="1"/>
      <c r="L59" s="86"/>
      <c r="M59" s="86"/>
    </row>
    <row r="60" spans="1:13" ht="25.5" customHeight="1" x14ac:dyDescent="0.25">
      <c r="A60" s="36">
        <f t="shared" si="4"/>
        <v>20</v>
      </c>
      <c r="B60" s="31" t="s">
        <v>211</v>
      </c>
      <c r="C60" s="60" t="s">
        <v>212</v>
      </c>
      <c r="D60" s="29" t="s">
        <v>127</v>
      </c>
      <c r="E60" s="54" t="s">
        <v>213</v>
      </c>
      <c r="F60" s="52" t="s">
        <v>175</v>
      </c>
      <c r="G60" s="41">
        <v>26.3</v>
      </c>
      <c r="H60" s="54" t="s">
        <v>25</v>
      </c>
      <c r="I60" s="84">
        <v>0.7</v>
      </c>
      <c r="J60" s="58">
        <f t="shared" si="3"/>
        <v>13650000</v>
      </c>
      <c r="K60" s="1"/>
      <c r="L60" s="86"/>
      <c r="M60" s="86"/>
    </row>
    <row r="61" spans="1:13" ht="25.5" customHeight="1" x14ac:dyDescent="0.25">
      <c r="A61" s="36"/>
      <c r="B61" s="76" t="s">
        <v>16</v>
      </c>
      <c r="C61" s="46">
        <f>A60</f>
        <v>20</v>
      </c>
      <c r="D61" s="83" t="s">
        <v>17</v>
      </c>
      <c r="E61" s="55"/>
      <c r="F61" s="52"/>
      <c r="G61" s="41"/>
      <c r="H61" s="63"/>
      <c r="I61" s="41"/>
      <c r="J61" s="42">
        <f>SUM(J41:J60)</f>
        <v>273000000</v>
      </c>
      <c r="K61" s="1"/>
      <c r="L61" s="86"/>
      <c r="M61" s="86"/>
    </row>
    <row r="62" spans="1:13" ht="25.5" customHeight="1" x14ac:dyDescent="0.25">
      <c r="A62" s="36"/>
      <c r="B62" s="76" t="s">
        <v>26</v>
      </c>
      <c r="C62" s="46">
        <f>C61+C39</f>
        <v>48</v>
      </c>
      <c r="D62" s="83" t="s">
        <v>17</v>
      </c>
      <c r="E62" s="55"/>
      <c r="F62" s="52"/>
      <c r="G62" s="41"/>
      <c r="H62" s="63"/>
      <c r="I62" s="41"/>
      <c r="J62" s="42">
        <f>J61+J39</f>
        <v>655200000</v>
      </c>
      <c r="K62" s="1"/>
      <c r="L62" s="86"/>
      <c r="M62" s="86"/>
    </row>
    <row r="63" spans="1:13" ht="25.5" customHeight="1" x14ac:dyDescent="0.25">
      <c r="A63" s="48" t="s">
        <v>19</v>
      </c>
      <c r="B63" s="31"/>
      <c r="C63" s="28"/>
      <c r="D63" s="30"/>
      <c r="E63" s="53"/>
      <c r="F63" s="51"/>
      <c r="G63" s="41"/>
      <c r="H63" s="54"/>
      <c r="I63" s="37"/>
      <c r="J63" s="58"/>
      <c r="K63" s="1"/>
      <c r="L63" s="86"/>
      <c r="M63" s="86"/>
    </row>
    <row r="64" spans="1:13" ht="25.5" customHeight="1" x14ac:dyDescent="0.25">
      <c r="A64" s="48" t="s">
        <v>355</v>
      </c>
      <c r="B64" s="76"/>
      <c r="C64" s="57"/>
      <c r="D64" s="56"/>
      <c r="E64" s="26"/>
      <c r="F64" s="52"/>
      <c r="G64" s="40"/>
      <c r="H64" s="62"/>
      <c r="I64" s="40"/>
      <c r="J64" s="76"/>
      <c r="K64" s="1"/>
      <c r="L64" s="86"/>
      <c r="M64" s="86"/>
    </row>
    <row r="65" spans="1:13" ht="25.5" customHeight="1" x14ac:dyDescent="0.25">
      <c r="A65" s="36">
        <v>1</v>
      </c>
      <c r="B65" s="31" t="s">
        <v>227</v>
      </c>
      <c r="C65" s="60" t="s">
        <v>228</v>
      </c>
      <c r="D65" s="29" t="s">
        <v>229</v>
      </c>
      <c r="E65" s="54" t="s">
        <v>51</v>
      </c>
      <c r="F65" s="52" t="s">
        <v>47</v>
      </c>
      <c r="G65" s="41">
        <v>29.47</v>
      </c>
      <c r="H65" s="54" t="s">
        <v>25</v>
      </c>
      <c r="I65" s="84">
        <v>0.7</v>
      </c>
      <c r="J65" s="58">
        <f t="shared" ref="J65:J88" si="6">19500000*I65</f>
        <v>13650000</v>
      </c>
      <c r="K65" s="1"/>
      <c r="L65" s="86"/>
      <c r="M65" s="86"/>
    </row>
    <row r="66" spans="1:13" ht="25.5" customHeight="1" x14ac:dyDescent="0.25">
      <c r="A66" s="36">
        <f>A65+1</f>
        <v>2</v>
      </c>
      <c r="B66" s="31" t="s">
        <v>230</v>
      </c>
      <c r="C66" s="60" t="s">
        <v>231</v>
      </c>
      <c r="D66" s="29" t="s">
        <v>232</v>
      </c>
      <c r="E66" s="54" t="s">
        <v>116</v>
      </c>
      <c r="F66" s="52" t="s">
        <v>59</v>
      </c>
      <c r="G66" s="41">
        <v>29.47</v>
      </c>
      <c r="H66" s="54" t="s">
        <v>25</v>
      </c>
      <c r="I66" s="84">
        <v>0.7</v>
      </c>
      <c r="J66" s="58">
        <f t="shared" si="6"/>
        <v>13650000</v>
      </c>
      <c r="K66" s="1"/>
      <c r="L66" s="86"/>
      <c r="M66" s="86"/>
    </row>
    <row r="67" spans="1:13" ht="25.5" customHeight="1" x14ac:dyDescent="0.25">
      <c r="A67" s="36">
        <f t="shared" ref="A67:A88" si="7">A66+1</f>
        <v>3</v>
      </c>
      <c r="B67" s="31" t="s">
        <v>233</v>
      </c>
      <c r="C67" s="60" t="s">
        <v>234</v>
      </c>
      <c r="D67" s="29" t="s">
        <v>101</v>
      </c>
      <c r="E67" s="54" t="s">
        <v>51</v>
      </c>
      <c r="F67" s="52" t="s">
        <v>47</v>
      </c>
      <c r="G67" s="41">
        <v>29.43</v>
      </c>
      <c r="H67" s="54" t="s">
        <v>25</v>
      </c>
      <c r="I67" s="84">
        <v>0.7</v>
      </c>
      <c r="J67" s="58">
        <f t="shared" si="6"/>
        <v>13650000</v>
      </c>
      <c r="K67" s="1"/>
      <c r="L67" s="86"/>
      <c r="M67" s="86"/>
    </row>
    <row r="68" spans="1:13" ht="25.5" customHeight="1" x14ac:dyDescent="0.25">
      <c r="A68" s="36">
        <f t="shared" si="7"/>
        <v>4</v>
      </c>
      <c r="B68" s="31" t="s">
        <v>235</v>
      </c>
      <c r="C68" s="60" t="s">
        <v>236</v>
      </c>
      <c r="D68" s="29" t="s">
        <v>237</v>
      </c>
      <c r="E68" s="54" t="s">
        <v>66</v>
      </c>
      <c r="F68" s="52" t="s">
        <v>47</v>
      </c>
      <c r="G68" s="41">
        <v>29.4</v>
      </c>
      <c r="H68" s="54" t="s">
        <v>25</v>
      </c>
      <c r="I68" s="84">
        <v>0.7</v>
      </c>
      <c r="J68" s="58">
        <f t="shared" si="6"/>
        <v>13650000</v>
      </c>
      <c r="K68" s="1"/>
      <c r="L68" s="86"/>
      <c r="M68" s="86"/>
    </row>
    <row r="69" spans="1:13" ht="25.5" customHeight="1" x14ac:dyDescent="0.25">
      <c r="A69" s="36">
        <f t="shared" si="7"/>
        <v>5</v>
      </c>
      <c r="B69" s="31" t="s">
        <v>238</v>
      </c>
      <c r="C69" s="60" t="s">
        <v>239</v>
      </c>
      <c r="D69" s="29" t="s">
        <v>240</v>
      </c>
      <c r="E69" s="54" t="s">
        <v>75</v>
      </c>
      <c r="F69" s="52" t="s">
        <v>59</v>
      </c>
      <c r="G69" s="41">
        <v>29.4</v>
      </c>
      <c r="H69" s="54" t="s">
        <v>25</v>
      </c>
      <c r="I69" s="84">
        <v>0.7</v>
      </c>
      <c r="J69" s="58">
        <f t="shared" si="6"/>
        <v>13650000</v>
      </c>
      <c r="K69" s="1"/>
      <c r="L69" s="86"/>
      <c r="M69" s="86"/>
    </row>
    <row r="70" spans="1:13" ht="25.5" customHeight="1" x14ac:dyDescent="0.25">
      <c r="A70" s="36">
        <f t="shared" si="7"/>
        <v>6</v>
      </c>
      <c r="B70" s="31" t="s">
        <v>241</v>
      </c>
      <c r="C70" s="60" t="s">
        <v>242</v>
      </c>
      <c r="D70" s="29" t="s">
        <v>136</v>
      </c>
      <c r="E70" s="54" t="s">
        <v>66</v>
      </c>
      <c r="F70" s="52" t="s">
        <v>47</v>
      </c>
      <c r="G70" s="41">
        <v>29.37</v>
      </c>
      <c r="H70" s="54" t="s">
        <v>25</v>
      </c>
      <c r="I70" s="84">
        <v>0.7</v>
      </c>
      <c r="J70" s="58">
        <f t="shared" si="6"/>
        <v>13650000</v>
      </c>
      <c r="K70" s="1"/>
      <c r="L70" s="86"/>
      <c r="M70" s="86"/>
    </row>
    <row r="71" spans="1:13" ht="25.5" customHeight="1" x14ac:dyDescent="0.25">
      <c r="A71" s="36">
        <f t="shared" si="7"/>
        <v>7</v>
      </c>
      <c r="B71" s="31" t="s">
        <v>243</v>
      </c>
      <c r="C71" s="60" t="s">
        <v>244</v>
      </c>
      <c r="D71" s="29" t="s">
        <v>57</v>
      </c>
      <c r="E71" s="54" t="s">
        <v>51</v>
      </c>
      <c r="F71" s="52" t="s">
        <v>47</v>
      </c>
      <c r="G71" s="41">
        <v>29.33</v>
      </c>
      <c r="H71" s="54" t="s">
        <v>25</v>
      </c>
      <c r="I71" s="84">
        <v>0.7</v>
      </c>
      <c r="J71" s="58">
        <f t="shared" si="6"/>
        <v>13650000</v>
      </c>
      <c r="K71" s="1"/>
      <c r="L71" s="86"/>
      <c r="M71" s="86"/>
    </row>
    <row r="72" spans="1:13" ht="25.5" customHeight="1" x14ac:dyDescent="0.25">
      <c r="A72" s="36">
        <f t="shared" si="7"/>
        <v>8</v>
      </c>
      <c r="B72" s="31" t="s">
        <v>245</v>
      </c>
      <c r="C72" s="60" t="s">
        <v>246</v>
      </c>
      <c r="D72" s="29" t="s">
        <v>185</v>
      </c>
      <c r="E72" s="54" t="s">
        <v>75</v>
      </c>
      <c r="F72" s="52" t="s">
        <v>59</v>
      </c>
      <c r="G72" s="41">
        <v>29.33</v>
      </c>
      <c r="H72" s="54" t="s">
        <v>25</v>
      </c>
      <c r="I72" s="84">
        <v>0.7</v>
      </c>
      <c r="J72" s="58">
        <f t="shared" si="6"/>
        <v>13650000</v>
      </c>
      <c r="K72" s="1"/>
      <c r="L72" s="86"/>
      <c r="M72" s="86"/>
    </row>
    <row r="73" spans="1:13" ht="25.5" customHeight="1" x14ac:dyDescent="0.25">
      <c r="A73" s="36">
        <f t="shared" si="7"/>
        <v>9</v>
      </c>
      <c r="B73" s="31" t="s">
        <v>247</v>
      </c>
      <c r="C73" s="60" t="s">
        <v>248</v>
      </c>
      <c r="D73" s="29" t="s">
        <v>249</v>
      </c>
      <c r="E73" s="54" t="s">
        <v>78</v>
      </c>
      <c r="F73" s="52" t="s">
        <v>47</v>
      </c>
      <c r="G73" s="41">
        <v>29.3</v>
      </c>
      <c r="H73" s="54" t="s">
        <v>25</v>
      </c>
      <c r="I73" s="84">
        <v>0.7</v>
      </c>
      <c r="J73" s="58">
        <f t="shared" si="6"/>
        <v>13650000</v>
      </c>
      <c r="K73" s="1"/>
      <c r="L73" s="86"/>
      <c r="M73" s="86"/>
    </row>
    <row r="74" spans="1:13" ht="25.5" customHeight="1" x14ac:dyDescent="0.25">
      <c r="A74" s="36">
        <f t="shared" si="7"/>
        <v>10</v>
      </c>
      <c r="B74" s="31" t="s">
        <v>250</v>
      </c>
      <c r="C74" s="60" t="s">
        <v>251</v>
      </c>
      <c r="D74" s="29" t="s">
        <v>110</v>
      </c>
      <c r="E74" s="54" t="s">
        <v>78</v>
      </c>
      <c r="F74" s="52" t="s">
        <v>47</v>
      </c>
      <c r="G74" s="41">
        <v>29.3</v>
      </c>
      <c r="H74" s="54" t="s">
        <v>25</v>
      </c>
      <c r="I74" s="84">
        <v>0.7</v>
      </c>
      <c r="J74" s="58">
        <f t="shared" si="6"/>
        <v>13650000</v>
      </c>
      <c r="K74" s="1"/>
      <c r="L74" s="86"/>
      <c r="M74" s="86"/>
    </row>
    <row r="75" spans="1:13" ht="25.5" customHeight="1" x14ac:dyDescent="0.25">
      <c r="A75" s="36">
        <f t="shared" si="7"/>
        <v>11</v>
      </c>
      <c r="B75" s="31" t="s">
        <v>252</v>
      </c>
      <c r="C75" s="60" t="s">
        <v>253</v>
      </c>
      <c r="D75" s="29" t="s">
        <v>254</v>
      </c>
      <c r="E75" s="54" t="s">
        <v>78</v>
      </c>
      <c r="F75" s="52" t="s">
        <v>47</v>
      </c>
      <c r="G75" s="41">
        <v>29.3</v>
      </c>
      <c r="H75" s="54" t="s">
        <v>25</v>
      </c>
      <c r="I75" s="84">
        <v>0.7</v>
      </c>
      <c r="J75" s="58">
        <f t="shared" si="6"/>
        <v>13650000</v>
      </c>
      <c r="K75" s="1"/>
      <c r="L75" s="86"/>
      <c r="M75" s="86"/>
    </row>
    <row r="76" spans="1:13" ht="25.5" customHeight="1" x14ac:dyDescent="0.25">
      <c r="A76" s="36">
        <f t="shared" si="7"/>
        <v>12</v>
      </c>
      <c r="B76" s="31" t="s">
        <v>255</v>
      </c>
      <c r="C76" s="60" t="s">
        <v>256</v>
      </c>
      <c r="D76" s="29" t="s">
        <v>257</v>
      </c>
      <c r="E76" s="54" t="s">
        <v>78</v>
      </c>
      <c r="F76" s="52" t="s">
        <v>47</v>
      </c>
      <c r="G76" s="41">
        <v>29.3</v>
      </c>
      <c r="H76" s="54" t="s">
        <v>25</v>
      </c>
      <c r="I76" s="84">
        <v>0.7</v>
      </c>
      <c r="J76" s="58">
        <f t="shared" si="6"/>
        <v>13650000</v>
      </c>
      <c r="K76" s="1"/>
      <c r="L76" s="86"/>
      <c r="M76" s="86"/>
    </row>
    <row r="77" spans="1:13" ht="25.5" customHeight="1" x14ac:dyDescent="0.25">
      <c r="A77" s="36">
        <f t="shared" si="7"/>
        <v>13</v>
      </c>
      <c r="B77" s="31" t="s">
        <v>258</v>
      </c>
      <c r="C77" s="60" t="s">
        <v>259</v>
      </c>
      <c r="D77" s="29" t="s">
        <v>260</v>
      </c>
      <c r="E77" s="54" t="s">
        <v>66</v>
      </c>
      <c r="F77" s="52" t="s">
        <v>47</v>
      </c>
      <c r="G77" s="41">
        <v>29.23</v>
      </c>
      <c r="H77" s="54" t="s">
        <v>25</v>
      </c>
      <c r="I77" s="84">
        <v>0.7</v>
      </c>
      <c r="J77" s="58">
        <f t="shared" si="6"/>
        <v>13650000</v>
      </c>
      <c r="K77" s="1"/>
      <c r="L77" s="86"/>
      <c r="M77" s="86"/>
    </row>
    <row r="78" spans="1:13" ht="25.5" customHeight="1" x14ac:dyDescent="0.25">
      <c r="A78" s="36">
        <f t="shared" si="7"/>
        <v>14</v>
      </c>
      <c r="B78" s="31" t="s">
        <v>261</v>
      </c>
      <c r="C78" s="60" t="s">
        <v>262</v>
      </c>
      <c r="D78" s="29" t="s">
        <v>263</v>
      </c>
      <c r="E78" s="54" t="s">
        <v>58</v>
      </c>
      <c r="F78" s="52" t="s">
        <v>59</v>
      </c>
      <c r="G78" s="41">
        <v>29.23</v>
      </c>
      <c r="H78" s="54" t="s">
        <v>25</v>
      </c>
      <c r="I78" s="84">
        <v>0.7</v>
      </c>
      <c r="J78" s="58">
        <f t="shared" si="6"/>
        <v>13650000</v>
      </c>
      <c r="K78" s="1"/>
      <c r="L78" s="86"/>
      <c r="M78" s="86"/>
    </row>
    <row r="79" spans="1:13" ht="25.5" customHeight="1" x14ac:dyDescent="0.25">
      <c r="A79" s="36">
        <f t="shared" si="7"/>
        <v>15</v>
      </c>
      <c r="B79" s="31" t="s">
        <v>264</v>
      </c>
      <c r="C79" s="60" t="s">
        <v>265</v>
      </c>
      <c r="D79" s="29" t="s">
        <v>266</v>
      </c>
      <c r="E79" s="54" t="s">
        <v>51</v>
      </c>
      <c r="F79" s="52" t="s">
        <v>47</v>
      </c>
      <c r="G79" s="41">
        <v>29.21</v>
      </c>
      <c r="H79" s="54" t="s">
        <v>25</v>
      </c>
      <c r="I79" s="84">
        <v>0.7</v>
      </c>
      <c r="J79" s="58">
        <f t="shared" si="6"/>
        <v>13650000</v>
      </c>
      <c r="K79" s="1"/>
      <c r="L79" s="86"/>
      <c r="M79" s="86"/>
    </row>
    <row r="80" spans="1:13" ht="25.5" customHeight="1" x14ac:dyDescent="0.25">
      <c r="A80" s="36">
        <f t="shared" si="7"/>
        <v>16</v>
      </c>
      <c r="B80" s="31" t="s">
        <v>267</v>
      </c>
      <c r="C80" s="60" t="s">
        <v>268</v>
      </c>
      <c r="D80" s="29" t="s">
        <v>225</v>
      </c>
      <c r="E80" s="54" t="s">
        <v>269</v>
      </c>
      <c r="F80" s="52" t="s">
        <v>270</v>
      </c>
      <c r="G80" s="41">
        <v>29.17</v>
      </c>
      <c r="H80" s="54" t="s">
        <v>25</v>
      </c>
      <c r="I80" s="84">
        <v>0.7</v>
      </c>
      <c r="J80" s="58">
        <f t="shared" si="6"/>
        <v>13650000</v>
      </c>
      <c r="K80" s="1"/>
      <c r="L80" s="86"/>
      <c r="M80" s="86"/>
    </row>
    <row r="81" spans="1:13" ht="25.5" customHeight="1" x14ac:dyDescent="0.25">
      <c r="A81" s="36">
        <f t="shared" si="7"/>
        <v>17</v>
      </c>
      <c r="B81" s="31" t="s">
        <v>271</v>
      </c>
      <c r="C81" s="60" t="s">
        <v>272</v>
      </c>
      <c r="D81" s="29" t="s">
        <v>273</v>
      </c>
      <c r="E81" s="54" t="s">
        <v>66</v>
      </c>
      <c r="F81" s="52" t="s">
        <v>47</v>
      </c>
      <c r="G81" s="41">
        <v>29.13</v>
      </c>
      <c r="H81" s="54" t="s">
        <v>25</v>
      </c>
      <c r="I81" s="84">
        <v>0.7</v>
      </c>
      <c r="J81" s="58">
        <f t="shared" si="6"/>
        <v>13650000</v>
      </c>
      <c r="K81" s="1"/>
      <c r="L81" s="86"/>
      <c r="M81" s="86"/>
    </row>
    <row r="82" spans="1:13" ht="25.5" customHeight="1" x14ac:dyDescent="0.25">
      <c r="A82" s="36">
        <f t="shared" si="7"/>
        <v>18</v>
      </c>
      <c r="B82" s="31" t="s">
        <v>274</v>
      </c>
      <c r="C82" s="60" t="s">
        <v>154</v>
      </c>
      <c r="D82" s="29" t="s">
        <v>275</v>
      </c>
      <c r="E82" s="54" t="s">
        <v>66</v>
      </c>
      <c r="F82" s="52" t="s">
        <v>47</v>
      </c>
      <c r="G82" s="41">
        <v>29.13</v>
      </c>
      <c r="H82" s="54" t="s">
        <v>25</v>
      </c>
      <c r="I82" s="84">
        <v>0.7</v>
      </c>
      <c r="J82" s="58">
        <f t="shared" si="6"/>
        <v>13650000</v>
      </c>
      <c r="K82" s="1"/>
      <c r="L82" s="86"/>
      <c r="M82" s="86"/>
    </row>
    <row r="83" spans="1:13" ht="25.5" customHeight="1" x14ac:dyDescent="0.25">
      <c r="A83" s="36">
        <f t="shared" si="7"/>
        <v>19</v>
      </c>
      <c r="B83" s="31" t="s">
        <v>276</v>
      </c>
      <c r="C83" s="60" t="s">
        <v>277</v>
      </c>
      <c r="D83" s="29" t="s">
        <v>266</v>
      </c>
      <c r="E83" s="54" t="s">
        <v>51</v>
      </c>
      <c r="F83" s="52" t="s">
        <v>47</v>
      </c>
      <c r="G83" s="41">
        <v>29.13</v>
      </c>
      <c r="H83" s="54" t="s">
        <v>25</v>
      </c>
      <c r="I83" s="84">
        <v>0.7</v>
      </c>
      <c r="J83" s="58">
        <f t="shared" si="6"/>
        <v>13650000</v>
      </c>
      <c r="K83" s="1"/>
      <c r="L83" s="86"/>
      <c r="M83" s="86"/>
    </row>
    <row r="84" spans="1:13" ht="25.5" customHeight="1" x14ac:dyDescent="0.25">
      <c r="A84" s="36">
        <f t="shared" si="7"/>
        <v>20</v>
      </c>
      <c r="B84" s="31" t="s">
        <v>278</v>
      </c>
      <c r="C84" s="60" t="s">
        <v>279</v>
      </c>
      <c r="D84" s="29" t="s">
        <v>158</v>
      </c>
      <c r="E84" s="54" t="s">
        <v>280</v>
      </c>
      <c r="F84" s="52" t="s">
        <v>281</v>
      </c>
      <c r="G84" s="41">
        <v>29.1</v>
      </c>
      <c r="H84" s="54" t="s">
        <v>25</v>
      </c>
      <c r="I84" s="84">
        <v>0.7</v>
      </c>
      <c r="J84" s="58">
        <f t="shared" si="6"/>
        <v>13650000</v>
      </c>
      <c r="K84" s="1"/>
      <c r="L84" s="86"/>
      <c r="M84" s="86"/>
    </row>
    <row r="85" spans="1:13" ht="25.5" customHeight="1" x14ac:dyDescent="0.25">
      <c r="A85" s="36">
        <f t="shared" si="7"/>
        <v>21</v>
      </c>
      <c r="B85" s="31" t="s">
        <v>282</v>
      </c>
      <c r="C85" s="60" t="s">
        <v>283</v>
      </c>
      <c r="D85" s="29" t="s">
        <v>173</v>
      </c>
      <c r="E85" s="54" t="s">
        <v>66</v>
      </c>
      <c r="F85" s="52" t="s">
        <v>47</v>
      </c>
      <c r="G85" s="41">
        <v>29.1</v>
      </c>
      <c r="H85" s="54" t="s">
        <v>25</v>
      </c>
      <c r="I85" s="84">
        <v>0.7</v>
      </c>
      <c r="J85" s="58">
        <f t="shared" si="6"/>
        <v>13650000</v>
      </c>
      <c r="K85" s="1"/>
      <c r="L85" s="86"/>
      <c r="M85" s="86"/>
    </row>
    <row r="86" spans="1:13" ht="25.5" customHeight="1" x14ac:dyDescent="0.25">
      <c r="A86" s="36">
        <f t="shared" si="7"/>
        <v>22</v>
      </c>
      <c r="B86" s="31" t="s">
        <v>284</v>
      </c>
      <c r="C86" s="60" t="s">
        <v>285</v>
      </c>
      <c r="D86" s="29" t="s">
        <v>286</v>
      </c>
      <c r="E86" s="54" t="s">
        <v>66</v>
      </c>
      <c r="F86" s="52" t="s">
        <v>47</v>
      </c>
      <c r="G86" s="41">
        <v>29.1</v>
      </c>
      <c r="H86" s="54" t="s">
        <v>25</v>
      </c>
      <c r="I86" s="84">
        <v>0.7</v>
      </c>
      <c r="J86" s="58">
        <f t="shared" si="6"/>
        <v>13650000</v>
      </c>
      <c r="K86" s="1"/>
      <c r="L86" s="86"/>
      <c r="M86" s="86"/>
    </row>
    <row r="87" spans="1:13" ht="25.5" customHeight="1" x14ac:dyDescent="0.25">
      <c r="A87" s="36">
        <f t="shared" si="7"/>
        <v>23</v>
      </c>
      <c r="B87" s="31" t="s">
        <v>287</v>
      </c>
      <c r="C87" s="60" t="s">
        <v>288</v>
      </c>
      <c r="D87" s="29" t="s">
        <v>65</v>
      </c>
      <c r="E87" s="54" t="s">
        <v>51</v>
      </c>
      <c r="F87" s="52" t="s">
        <v>47</v>
      </c>
      <c r="G87" s="41">
        <v>29.1</v>
      </c>
      <c r="H87" s="54" t="s">
        <v>25</v>
      </c>
      <c r="I87" s="84">
        <v>0.7</v>
      </c>
      <c r="J87" s="58">
        <f t="shared" si="6"/>
        <v>13650000</v>
      </c>
      <c r="K87" s="1"/>
      <c r="L87" s="86"/>
      <c r="M87" s="86"/>
    </row>
    <row r="88" spans="1:13" ht="25.5" customHeight="1" x14ac:dyDescent="0.25">
      <c r="A88" s="36">
        <f t="shared" si="7"/>
        <v>24</v>
      </c>
      <c r="B88" s="31" t="s">
        <v>289</v>
      </c>
      <c r="C88" s="60" t="s">
        <v>290</v>
      </c>
      <c r="D88" s="29" t="s">
        <v>291</v>
      </c>
      <c r="E88" s="54" t="s">
        <v>46</v>
      </c>
      <c r="F88" s="52" t="s">
        <v>47</v>
      </c>
      <c r="G88" s="41">
        <v>29.1</v>
      </c>
      <c r="H88" s="54" t="s">
        <v>25</v>
      </c>
      <c r="I88" s="84">
        <v>0.7</v>
      </c>
      <c r="J88" s="58">
        <f t="shared" si="6"/>
        <v>13650000</v>
      </c>
      <c r="K88" s="1"/>
      <c r="L88" s="86"/>
      <c r="M88" s="86"/>
    </row>
    <row r="89" spans="1:13" ht="25.5" customHeight="1" x14ac:dyDescent="0.25">
      <c r="A89" s="36"/>
      <c r="B89" s="76" t="s">
        <v>16</v>
      </c>
      <c r="C89" s="46">
        <f>A88</f>
        <v>24</v>
      </c>
      <c r="D89" s="83" t="s">
        <v>17</v>
      </c>
      <c r="E89" s="55"/>
      <c r="F89" s="52"/>
      <c r="G89" s="41"/>
      <c r="H89" s="63"/>
      <c r="I89" s="41"/>
      <c r="J89" s="42">
        <f>SUM(J65:J88)</f>
        <v>327600000</v>
      </c>
      <c r="K89" s="1"/>
      <c r="L89" s="86"/>
      <c r="M89" s="86"/>
    </row>
    <row r="90" spans="1:13" ht="25.5" customHeight="1" x14ac:dyDescent="0.25">
      <c r="A90" s="50" t="s">
        <v>32</v>
      </c>
      <c r="B90" s="59"/>
      <c r="C90" s="60"/>
      <c r="D90" s="61"/>
      <c r="E90" s="54"/>
      <c r="F90" s="52"/>
      <c r="G90" s="41"/>
      <c r="H90" s="54"/>
      <c r="I90" s="36"/>
      <c r="J90" s="59"/>
      <c r="K90" s="1"/>
      <c r="L90" s="86"/>
      <c r="M90" s="86"/>
    </row>
    <row r="91" spans="1:13" ht="25.5" customHeight="1" x14ac:dyDescent="0.25">
      <c r="A91" s="36">
        <v>1</v>
      </c>
      <c r="B91" s="31" t="s">
        <v>299</v>
      </c>
      <c r="C91" s="60" t="s">
        <v>300</v>
      </c>
      <c r="D91" s="29" t="s">
        <v>229</v>
      </c>
      <c r="E91" s="54" t="s">
        <v>301</v>
      </c>
      <c r="F91" s="52" t="s">
        <v>47</v>
      </c>
      <c r="G91" s="41">
        <v>29.3</v>
      </c>
      <c r="H91" s="54" t="s">
        <v>25</v>
      </c>
      <c r="I91" s="84">
        <v>0.7</v>
      </c>
      <c r="J91" s="58">
        <f t="shared" ref="J91:J104" si="8">19500000*I91</f>
        <v>13650000</v>
      </c>
      <c r="K91" s="1"/>
      <c r="L91" s="86"/>
      <c r="M91" s="86"/>
    </row>
    <row r="92" spans="1:13" ht="25.5" customHeight="1" x14ac:dyDescent="0.25">
      <c r="A92" s="36">
        <f>A91+1</f>
        <v>2</v>
      </c>
      <c r="B92" s="31" t="s">
        <v>302</v>
      </c>
      <c r="C92" s="60" t="s">
        <v>303</v>
      </c>
      <c r="D92" s="29" t="s">
        <v>304</v>
      </c>
      <c r="E92" s="54" t="s">
        <v>213</v>
      </c>
      <c r="F92" s="52" t="s">
        <v>175</v>
      </c>
      <c r="G92" s="41">
        <v>29.23</v>
      </c>
      <c r="H92" s="54" t="s">
        <v>25</v>
      </c>
      <c r="I92" s="84">
        <v>0.7</v>
      </c>
      <c r="J92" s="58">
        <f t="shared" si="8"/>
        <v>13650000</v>
      </c>
      <c r="K92" s="1"/>
      <c r="L92" s="86"/>
      <c r="M92" s="86"/>
    </row>
    <row r="93" spans="1:13" ht="25.5" customHeight="1" x14ac:dyDescent="0.25">
      <c r="A93" s="36">
        <f>A92+1</f>
        <v>3</v>
      </c>
      <c r="B93" s="31" t="s">
        <v>305</v>
      </c>
      <c r="C93" s="60" t="s">
        <v>303</v>
      </c>
      <c r="D93" s="29" t="s">
        <v>306</v>
      </c>
      <c r="E93" s="54" t="s">
        <v>140</v>
      </c>
      <c r="F93" s="52" t="s">
        <v>47</v>
      </c>
      <c r="G93" s="41">
        <v>29.2</v>
      </c>
      <c r="H93" s="54" t="s">
        <v>25</v>
      </c>
      <c r="I93" s="84">
        <v>0.7</v>
      </c>
      <c r="J93" s="58">
        <f t="shared" si="8"/>
        <v>13650000</v>
      </c>
      <c r="K93" s="1"/>
      <c r="L93" s="86"/>
      <c r="M93" s="86"/>
    </row>
    <row r="94" spans="1:13" ht="25.5" customHeight="1" x14ac:dyDescent="0.25">
      <c r="A94" s="36">
        <f t="shared" ref="A94:A104" si="9">A93+1</f>
        <v>4</v>
      </c>
      <c r="B94" s="31" t="s">
        <v>307</v>
      </c>
      <c r="C94" s="60" t="s">
        <v>308</v>
      </c>
      <c r="D94" s="29" t="s">
        <v>74</v>
      </c>
      <c r="E94" s="54" t="s">
        <v>162</v>
      </c>
      <c r="F94" s="52" t="s">
        <v>47</v>
      </c>
      <c r="G94" s="41">
        <v>29.2</v>
      </c>
      <c r="H94" s="54" t="s">
        <v>25</v>
      </c>
      <c r="I94" s="84">
        <v>0.7</v>
      </c>
      <c r="J94" s="58">
        <f t="shared" si="8"/>
        <v>13650000</v>
      </c>
      <c r="K94" s="1"/>
      <c r="L94" s="86"/>
      <c r="M94" s="86"/>
    </row>
    <row r="95" spans="1:13" ht="25.5" customHeight="1" x14ac:dyDescent="0.25">
      <c r="A95" s="36">
        <f t="shared" si="9"/>
        <v>5</v>
      </c>
      <c r="B95" s="31" t="s">
        <v>309</v>
      </c>
      <c r="C95" s="60" t="s">
        <v>310</v>
      </c>
      <c r="D95" s="29" t="s">
        <v>311</v>
      </c>
      <c r="E95" s="54" t="s">
        <v>151</v>
      </c>
      <c r="F95" s="52" t="s">
        <v>47</v>
      </c>
      <c r="G95" s="41">
        <v>29.17</v>
      </c>
      <c r="H95" s="54" t="s">
        <v>25</v>
      </c>
      <c r="I95" s="84">
        <v>0.7</v>
      </c>
      <c r="J95" s="58">
        <f t="shared" si="8"/>
        <v>13650000</v>
      </c>
      <c r="K95" s="1"/>
      <c r="L95" s="86"/>
      <c r="M95" s="86"/>
    </row>
    <row r="96" spans="1:13" ht="25.5" customHeight="1" x14ac:dyDescent="0.25">
      <c r="A96" s="36">
        <f t="shared" si="9"/>
        <v>6</v>
      </c>
      <c r="B96" s="31" t="s">
        <v>312</v>
      </c>
      <c r="C96" s="60" t="s">
        <v>313</v>
      </c>
      <c r="D96" s="29" t="s">
        <v>314</v>
      </c>
      <c r="E96" s="54" t="s">
        <v>140</v>
      </c>
      <c r="F96" s="52" t="s">
        <v>47</v>
      </c>
      <c r="G96" s="41">
        <v>29.17</v>
      </c>
      <c r="H96" s="54" t="s">
        <v>25</v>
      </c>
      <c r="I96" s="84">
        <v>0.7</v>
      </c>
      <c r="J96" s="58">
        <f t="shared" si="8"/>
        <v>13650000</v>
      </c>
      <c r="K96" s="1"/>
      <c r="L96" s="86"/>
      <c r="M96" s="86"/>
    </row>
    <row r="97" spans="1:13" ht="25.5" customHeight="1" x14ac:dyDescent="0.25">
      <c r="A97" s="36">
        <f t="shared" si="9"/>
        <v>7</v>
      </c>
      <c r="B97" s="31" t="s">
        <v>315</v>
      </c>
      <c r="C97" s="60" t="s">
        <v>316</v>
      </c>
      <c r="D97" s="29" t="s">
        <v>294</v>
      </c>
      <c r="E97" s="54" t="s">
        <v>317</v>
      </c>
      <c r="F97" s="52" t="s">
        <v>59</v>
      </c>
      <c r="G97" s="41">
        <v>29.1</v>
      </c>
      <c r="H97" s="54" t="s">
        <v>25</v>
      </c>
      <c r="I97" s="84">
        <v>0.7</v>
      </c>
      <c r="J97" s="58">
        <f t="shared" si="8"/>
        <v>13650000</v>
      </c>
      <c r="K97" s="1"/>
      <c r="L97" s="86"/>
      <c r="M97" s="86"/>
    </row>
    <row r="98" spans="1:13" ht="25.5" customHeight="1" x14ac:dyDescent="0.25">
      <c r="A98" s="36">
        <f t="shared" si="9"/>
        <v>8</v>
      </c>
      <c r="B98" s="31" t="s">
        <v>318</v>
      </c>
      <c r="C98" s="60" t="s">
        <v>319</v>
      </c>
      <c r="D98" s="29" t="s">
        <v>263</v>
      </c>
      <c r="E98" s="54" t="s">
        <v>140</v>
      </c>
      <c r="F98" s="52" t="s">
        <v>47</v>
      </c>
      <c r="G98" s="41">
        <v>28.97</v>
      </c>
      <c r="H98" s="54" t="s">
        <v>25</v>
      </c>
      <c r="I98" s="84">
        <v>0.7</v>
      </c>
      <c r="J98" s="58">
        <f t="shared" si="8"/>
        <v>13650000</v>
      </c>
      <c r="K98" s="1"/>
      <c r="L98" s="86"/>
      <c r="M98" s="86"/>
    </row>
    <row r="99" spans="1:13" ht="25.5" customHeight="1" x14ac:dyDescent="0.25">
      <c r="A99" s="36">
        <f t="shared" si="9"/>
        <v>9</v>
      </c>
      <c r="B99" s="31" t="s">
        <v>320</v>
      </c>
      <c r="C99" s="60" t="s">
        <v>321</v>
      </c>
      <c r="D99" s="29" t="s">
        <v>57</v>
      </c>
      <c r="E99" s="54" t="s">
        <v>179</v>
      </c>
      <c r="F99" s="52" t="s">
        <v>47</v>
      </c>
      <c r="G99" s="41">
        <v>28.93</v>
      </c>
      <c r="H99" s="54" t="s">
        <v>25</v>
      </c>
      <c r="I99" s="84">
        <v>0.7</v>
      </c>
      <c r="J99" s="58">
        <f t="shared" si="8"/>
        <v>13650000</v>
      </c>
      <c r="K99" s="1"/>
      <c r="L99" s="86"/>
      <c r="M99" s="86"/>
    </row>
    <row r="100" spans="1:13" ht="25.5" customHeight="1" x14ac:dyDescent="0.25">
      <c r="A100" s="36">
        <f t="shared" si="9"/>
        <v>10</v>
      </c>
      <c r="B100" s="31" t="s">
        <v>322</v>
      </c>
      <c r="C100" s="60" t="s">
        <v>323</v>
      </c>
      <c r="D100" s="29" t="s">
        <v>324</v>
      </c>
      <c r="E100" s="54" t="s">
        <v>199</v>
      </c>
      <c r="F100" s="52" t="s">
        <v>47</v>
      </c>
      <c r="G100" s="41">
        <v>28.9</v>
      </c>
      <c r="H100" s="54" t="s">
        <v>25</v>
      </c>
      <c r="I100" s="84">
        <v>0.7</v>
      </c>
      <c r="J100" s="58">
        <f t="shared" si="8"/>
        <v>13650000</v>
      </c>
      <c r="K100" s="1"/>
      <c r="L100" s="86"/>
      <c r="M100" s="86"/>
    </row>
    <row r="101" spans="1:13" ht="25.5" customHeight="1" x14ac:dyDescent="0.25">
      <c r="A101" s="36">
        <f t="shared" si="9"/>
        <v>11</v>
      </c>
      <c r="B101" s="31" t="s">
        <v>325</v>
      </c>
      <c r="C101" s="60" t="s">
        <v>326</v>
      </c>
      <c r="D101" s="29" t="s">
        <v>225</v>
      </c>
      <c r="E101" s="54" t="s">
        <v>210</v>
      </c>
      <c r="F101" s="52" t="s">
        <v>59</v>
      </c>
      <c r="G101" s="41">
        <v>28.9</v>
      </c>
      <c r="H101" s="54" t="s">
        <v>25</v>
      </c>
      <c r="I101" s="84">
        <v>0.7</v>
      </c>
      <c r="J101" s="58">
        <f t="shared" si="8"/>
        <v>13650000</v>
      </c>
      <c r="K101" s="1"/>
      <c r="L101" s="86"/>
      <c r="M101" s="86"/>
    </row>
    <row r="102" spans="1:13" ht="25.5" customHeight="1" x14ac:dyDescent="0.25">
      <c r="A102" s="36">
        <f t="shared" si="9"/>
        <v>12</v>
      </c>
      <c r="B102" s="31" t="s">
        <v>327</v>
      </c>
      <c r="C102" s="60" t="s">
        <v>328</v>
      </c>
      <c r="D102" s="29" t="s">
        <v>229</v>
      </c>
      <c r="E102" s="54" t="s">
        <v>329</v>
      </c>
      <c r="F102" s="52" t="s">
        <v>59</v>
      </c>
      <c r="G102" s="41">
        <v>28.9</v>
      </c>
      <c r="H102" s="54" t="s">
        <v>25</v>
      </c>
      <c r="I102" s="84">
        <v>0.7</v>
      </c>
      <c r="J102" s="58">
        <f t="shared" si="8"/>
        <v>13650000</v>
      </c>
      <c r="K102" s="1"/>
      <c r="L102" s="86"/>
      <c r="M102" s="86"/>
    </row>
    <row r="103" spans="1:13" ht="25.5" customHeight="1" x14ac:dyDescent="0.25">
      <c r="A103" s="36">
        <f t="shared" si="9"/>
        <v>13</v>
      </c>
      <c r="B103" s="31" t="s">
        <v>330</v>
      </c>
      <c r="C103" s="60" t="s">
        <v>331</v>
      </c>
      <c r="D103" s="29" t="s">
        <v>332</v>
      </c>
      <c r="E103" s="54" t="s">
        <v>191</v>
      </c>
      <c r="F103" s="52" t="s">
        <v>59</v>
      </c>
      <c r="G103" s="41">
        <v>28.9</v>
      </c>
      <c r="H103" s="54" t="s">
        <v>25</v>
      </c>
      <c r="I103" s="84">
        <v>0.7</v>
      </c>
      <c r="J103" s="58">
        <f t="shared" si="8"/>
        <v>13650000</v>
      </c>
      <c r="K103" s="1"/>
      <c r="L103" s="86"/>
      <c r="M103" s="86"/>
    </row>
    <row r="104" spans="1:13" ht="25.5" customHeight="1" x14ac:dyDescent="0.25">
      <c r="A104" s="36">
        <f t="shared" si="9"/>
        <v>14</v>
      </c>
      <c r="B104" s="31" t="s">
        <v>333</v>
      </c>
      <c r="C104" s="60" t="s">
        <v>248</v>
      </c>
      <c r="D104" s="29" t="s">
        <v>334</v>
      </c>
      <c r="E104" s="54" t="s">
        <v>335</v>
      </c>
      <c r="F104" s="52" t="s">
        <v>59</v>
      </c>
      <c r="G104" s="41">
        <v>28.9</v>
      </c>
      <c r="H104" s="54" t="s">
        <v>25</v>
      </c>
      <c r="I104" s="84">
        <v>0.7</v>
      </c>
      <c r="J104" s="58">
        <f t="shared" si="8"/>
        <v>13650000</v>
      </c>
      <c r="K104" s="1"/>
      <c r="L104" s="86"/>
      <c r="M104" s="86"/>
    </row>
    <row r="105" spans="1:13" ht="25.5" customHeight="1" x14ac:dyDescent="0.25">
      <c r="A105" s="36"/>
      <c r="B105" s="76" t="s">
        <v>16</v>
      </c>
      <c r="C105" s="46">
        <f>A104</f>
        <v>14</v>
      </c>
      <c r="D105" s="83" t="s">
        <v>17</v>
      </c>
      <c r="E105" s="55"/>
      <c r="F105" s="52"/>
      <c r="G105" s="41"/>
      <c r="H105" s="63"/>
      <c r="I105" s="41"/>
      <c r="J105" s="42">
        <f>SUM(J91:J104)</f>
        <v>191100000</v>
      </c>
      <c r="K105" s="74"/>
      <c r="L105" s="86"/>
      <c r="M105" s="86"/>
    </row>
    <row r="106" spans="1:13" ht="25.5" customHeight="1" x14ac:dyDescent="0.25">
      <c r="A106" s="36"/>
      <c r="B106" s="76" t="s">
        <v>27</v>
      </c>
      <c r="C106" s="46">
        <f>C105+C89</f>
        <v>38</v>
      </c>
      <c r="D106" s="83" t="s">
        <v>17</v>
      </c>
      <c r="E106" s="55"/>
      <c r="F106" s="52"/>
      <c r="G106" s="41"/>
      <c r="H106" s="63"/>
      <c r="I106" s="41"/>
      <c r="J106" s="42">
        <f>J105+J89</f>
        <v>518700000</v>
      </c>
      <c r="K106" s="74"/>
      <c r="L106" s="86"/>
      <c r="M106" s="86"/>
    </row>
    <row r="107" spans="1:13" ht="25.5" customHeight="1" x14ac:dyDescent="0.25">
      <c r="A107" s="36"/>
      <c r="B107" s="76" t="s">
        <v>28</v>
      </c>
      <c r="C107" s="46">
        <f>C106+C62</f>
        <v>86</v>
      </c>
      <c r="D107" s="83" t="s">
        <v>17</v>
      </c>
      <c r="E107" s="55"/>
      <c r="F107" s="52"/>
      <c r="G107" s="41"/>
      <c r="H107" s="63"/>
      <c r="I107" s="120">
        <f>J106+J62</f>
        <v>1173900000</v>
      </c>
      <c r="J107" s="121"/>
      <c r="K107" s="87"/>
      <c r="L107" s="86"/>
      <c r="M107" s="86"/>
    </row>
    <row r="108" spans="1:13" ht="27.75" customHeight="1" x14ac:dyDescent="0.3">
      <c r="A108" s="118" t="s">
        <v>364</v>
      </c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</row>
    <row r="109" spans="1:13" ht="10.5" customHeight="1" x14ac:dyDescent="0.25">
      <c r="A109" s="15"/>
      <c r="B109" s="16"/>
      <c r="C109" s="17"/>
      <c r="D109" s="64"/>
      <c r="E109" s="18"/>
      <c r="F109" s="119"/>
      <c r="G109" s="119"/>
      <c r="H109" s="119"/>
      <c r="I109" s="119"/>
      <c r="J109" s="119"/>
      <c r="K109" s="119"/>
    </row>
    <row r="110" spans="1:13" ht="42.75" customHeight="1" x14ac:dyDescent="0.25">
      <c r="A110" s="109" t="s">
        <v>23</v>
      </c>
      <c r="B110" s="109"/>
      <c r="C110" s="110" t="s">
        <v>38</v>
      </c>
      <c r="D110" s="110"/>
      <c r="E110" s="110" t="s">
        <v>39</v>
      </c>
      <c r="F110" s="110"/>
      <c r="G110" s="111" t="s">
        <v>40</v>
      </c>
      <c r="H110" s="111"/>
      <c r="I110" s="111"/>
      <c r="J110" s="112" t="s">
        <v>353</v>
      </c>
      <c r="K110" s="112"/>
    </row>
    <row r="111" spans="1:13" ht="16.5" x14ac:dyDescent="0.25">
      <c r="A111" s="20"/>
      <c r="B111" s="19"/>
      <c r="C111" s="20"/>
      <c r="D111"/>
      <c r="E111" s="20"/>
      <c r="F111" s="77"/>
      <c r="G111" s="77"/>
      <c r="H111" s="21"/>
      <c r="I111" s="21"/>
      <c r="J111" s="19"/>
      <c r="K111" s="73"/>
    </row>
    <row r="112" spans="1:13" ht="16.5" x14ac:dyDescent="0.25">
      <c r="A112" s="20"/>
      <c r="B112" s="19"/>
      <c r="C112" s="20"/>
      <c r="D112"/>
      <c r="E112" s="20"/>
      <c r="F112" s="77"/>
      <c r="G112" s="77"/>
      <c r="H112" s="21"/>
      <c r="I112" s="21"/>
      <c r="J112" s="103"/>
      <c r="K112" s="103"/>
    </row>
    <row r="113" spans="1:11" ht="16.5" x14ac:dyDescent="0.25">
      <c r="A113" s="20"/>
      <c r="B113" s="19"/>
      <c r="C113" s="20"/>
      <c r="D113"/>
      <c r="E113" s="20"/>
      <c r="F113" s="77"/>
      <c r="G113" s="77"/>
      <c r="H113" s="21"/>
      <c r="I113" s="21"/>
      <c r="J113" s="22"/>
      <c r="K113" s="73"/>
    </row>
    <row r="114" spans="1:11" ht="18.75" x14ac:dyDescent="0.3">
      <c r="A114" s="24"/>
      <c r="B114" s="78"/>
      <c r="C114" s="24"/>
      <c r="D114"/>
      <c r="E114" s="24"/>
      <c r="F114" s="77"/>
      <c r="G114" s="77"/>
      <c r="H114" s="23"/>
      <c r="I114" s="23"/>
      <c r="J114" s="25"/>
      <c r="K114" s="73"/>
    </row>
    <row r="115" spans="1:11" s="85" customFormat="1" ht="18" x14ac:dyDescent="0.3">
      <c r="A115" s="104" t="s">
        <v>24</v>
      </c>
      <c r="B115" s="104"/>
      <c r="C115" s="104" t="s">
        <v>5</v>
      </c>
      <c r="D115" s="104"/>
      <c r="E115" s="104" t="s">
        <v>29</v>
      </c>
      <c r="F115" s="104"/>
      <c r="G115" s="105" t="s">
        <v>352</v>
      </c>
      <c r="H115" s="105"/>
      <c r="I115" s="105"/>
      <c r="J115" s="106"/>
      <c r="K115" s="106"/>
    </row>
  </sheetData>
  <autoFilter ref="A8:K108" xr:uid="{54C1C26F-F60D-4559-BA27-2CBF70FE9B3B}"/>
  <mergeCells count="21">
    <mergeCell ref="A115:B115"/>
    <mergeCell ref="E115:F115"/>
    <mergeCell ref="J115:K115"/>
    <mergeCell ref="G110:I110"/>
    <mergeCell ref="G115:I115"/>
    <mergeCell ref="E110:F110"/>
    <mergeCell ref="C115:D115"/>
    <mergeCell ref="C110:D110"/>
    <mergeCell ref="J112:K112"/>
    <mergeCell ref="A6:K6"/>
    <mergeCell ref="A108:K108"/>
    <mergeCell ref="F109:K109"/>
    <mergeCell ref="A110:B110"/>
    <mergeCell ref="J110:K110"/>
    <mergeCell ref="I107:J107"/>
    <mergeCell ref="A5:K5"/>
    <mergeCell ref="A1:E1"/>
    <mergeCell ref="G1:K1"/>
    <mergeCell ref="A2:E2"/>
    <mergeCell ref="G2:K2"/>
    <mergeCell ref="A4:K4"/>
  </mergeCells>
  <pageMargins left="0.4" right="0.2" top="0.5" bottom="0.4" header="0.3" footer="0.3"/>
  <pageSetup paperSize="9" orientation="landscape" verticalDpi="0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THU KHOA</vt:lpstr>
      <vt:lpstr>A KHOA</vt:lpstr>
      <vt:lpstr>HBTN</vt:lpstr>
      <vt:lpstr>'A KHOA'!Print_Area</vt:lpstr>
      <vt:lpstr>HBTN!Print_Area</vt:lpstr>
      <vt:lpstr>'THU KHOA'!Print_Area</vt:lpstr>
      <vt:lpstr>'A KHOA'!Print_Titles</vt:lpstr>
      <vt:lpstr>HBTN!Print_Titles</vt:lpstr>
      <vt:lpstr>'THU KHOA'!Print_Titles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Trinh</dc:creator>
  <cp:lastModifiedBy>Veriton4620G</cp:lastModifiedBy>
  <cp:lastPrinted>2022-10-20T03:27:55Z</cp:lastPrinted>
  <dcterms:created xsi:type="dcterms:W3CDTF">2015-06-05T18:17:20Z</dcterms:created>
  <dcterms:modified xsi:type="dcterms:W3CDTF">2022-10-20T05:20:21Z</dcterms:modified>
</cp:coreProperties>
</file>